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  <c r="P29" i="1"/>
  <c r="P20" i="1"/>
  <c r="P33" i="1"/>
  <c r="P32" i="1"/>
  <c r="P21" i="1"/>
  <c r="P13" i="1"/>
  <c r="P22" i="1"/>
  <c r="P23" i="1"/>
  <c r="P24" i="1"/>
  <c r="P25" i="1"/>
  <c r="P14" i="1"/>
  <c r="P34" i="1"/>
  <c r="P26" i="1"/>
  <c r="P15" i="1"/>
  <c r="P30" i="1"/>
  <c r="P16" i="1"/>
  <c r="P31" i="1"/>
  <c r="P27" i="1"/>
  <c r="P12" i="1"/>
  <c r="P17" i="1"/>
  <c r="P28" i="1"/>
  <c r="P18" i="1"/>
  <c r="O29" i="1"/>
  <c r="O20" i="1"/>
  <c r="O33" i="1"/>
  <c r="O32" i="1"/>
  <c r="O21" i="1"/>
  <c r="O13" i="1"/>
  <c r="O22" i="1"/>
  <c r="O23" i="1"/>
  <c r="O24" i="1"/>
  <c r="O25" i="1"/>
  <c r="O14" i="1"/>
  <c r="O34" i="1"/>
  <c r="O26" i="1"/>
  <c r="O15" i="1"/>
  <c r="O30" i="1"/>
  <c r="O16" i="1"/>
  <c r="O31" i="1"/>
  <c r="O27" i="1"/>
  <c r="O12" i="1"/>
  <c r="O17" i="1"/>
  <c r="O28" i="1"/>
  <c r="O18" i="1"/>
  <c r="P19" i="1"/>
  <c r="O19" i="1"/>
  <c r="J29" i="1"/>
  <c r="L29" i="1" s="1"/>
  <c r="J20" i="1"/>
  <c r="L20" i="1" s="1"/>
  <c r="J33" i="1"/>
  <c r="L33" i="1" s="1"/>
  <c r="J32" i="1"/>
  <c r="L32" i="1" s="1"/>
  <c r="J21" i="1"/>
  <c r="L21" i="1" s="1"/>
  <c r="J13" i="1"/>
  <c r="L13" i="1" s="1"/>
  <c r="J22" i="1"/>
  <c r="L22" i="1" s="1"/>
  <c r="J23" i="1"/>
  <c r="L23" i="1" s="1"/>
  <c r="J24" i="1"/>
  <c r="L24" i="1" s="1"/>
  <c r="J25" i="1"/>
  <c r="L25" i="1" s="1"/>
  <c r="J14" i="1"/>
  <c r="L14" i="1" s="1"/>
  <c r="J34" i="1"/>
  <c r="L34" i="1" s="1"/>
  <c r="J26" i="1"/>
  <c r="L26" i="1" s="1"/>
  <c r="J15" i="1"/>
  <c r="L15" i="1" s="1"/>
  <c r="J30" i="1"/>
  <c r="L30" i="1" s="1"/>
  <c r="J16" i="1"/>
  <c r="L16" i="1" s="1"/>
  <c r="J31" i="1"/>
  <c r="L31" i="1" s="1"/>
  <c r="J27" i="1"/>
  <c r="L27" i="1" s="1"/>
  <c r="J12" i="1"/>
  <c r="L12" i="1" s="1"/>
  <c r="J17" i="1"/>
  <c r="L17" i="1" s="1"/>
  <c r="J28" i="1"/>
  <c r="L28" i="1" s="1"/>
  <c r="J18" i="1"/>
  <c r="L18" i="1" s="1"/>
  <c r="J19" i="1"/>
  <c r="L19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3" i="2"/>
</calcChain>
</file>

<file path=xl/sharedStrings.xml><?xml version="1.0" encoding="utf-8"?>
<sst xmlns="http://schemas.openxmlformats.org/spreadsheetml/2006/main" count="382" uniqueCount="145">
  <si>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</si>
  <si>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</si>
  <si>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</si>
  <si>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</si>
  <si>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</si>
  <si>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</si>
  <si>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</si>
  <si>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</si>
  <si>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</si>
  <si>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</si>
  <si>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</si>
  <si>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</si>
  <si>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</si>
  <si>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</si>
  <si>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</si>
  <si>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</si>
  <si>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</si>
  <si>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</si>
  <si>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</si>
  <si>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</si>
  <si>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</si>
  <si>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</si>
  <si>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</si>
  <si>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</si>
  <si>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</si>
  <si>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</si>
  <si>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</si>
  <si>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</si>
  <si>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</si>
  <si>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</si>
  <si>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</si>
  <si>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</si>
  <si>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</si>
  <si>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</si>
  <si>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</si>
  <si>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</si>
  <si>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</si>
  <si>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</si>
  <si>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</si>
  <si>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</si>
  <si>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Ф-15-1</t>
  </si>
  <si>
    <t>Агафонова</t>
  </si>
  <si>
    <t>Юлия</t>
  </si>
  <si>
    <t>Викторовна</t>
  </si>
  <si>
    <t>П151МФИНН001</t>
  </si>
  <si>
    <t>Портфельное управление</t>
  </si>
  <si>
    <t>Экзамен</t>
  </si>
  <si>
    <t>2015/2016 учебный год 2 модуль</t>
  </si>
  <si>
    <t>stCommon</t>
  </si>
  <si>
    <t>Финансы</t>
  </si>
  <si>
    <t>Щукин</t>
  </si>
  <si>
    <t>Владислав</t>
  </si>
  <si>
    <t>Сергеевич</t>
  </si>
  <si>
    <t>П151МФИНН025</t>
  </si>
  <si>
    <t>Возмищева</t>
  </si>
  <si>
    <t>Людмила</t>
  </si>
  <si>
    <t>Евгеньевна</t>
  </si>
  <si>
    <t>П151МФИНН004</t>
  </si>
  <si>
    <t>Гельфанд</t>
  </si>
  <si>
    <t>Анна</t>
  </si>
  <si>
    <t>Григорьевна</t>
  </si>
  <si>
    <t>П151МФИНН005</t>
  </si>
  <si>
    <t>Глушкова</t>
  </si>
  <si>
    <t>Валерия</t>
  </si>
  <si>
    <t>Борисовна</t>
  </si>
  <si>
    <t>П151МФИНН006</t>
  </si>
  <si>
    <t>Дерюшев</t>
  </si>
  <si>
    <t>Кирилл</t>
  </si>
  <si>
    <t>Геннадьевич</t>
  </si>
  <si>
    <t>П151МФИНН007</t>
  </si>
  <si>
    <t>Жуковский</t>
  </si>
  <si>
    <t>Михаил</t>
  </si>
  <si>
    <t>Анатольевич</t>
  </si>
  <si>
    <t>П151МФИНН008</t>
  </si>
  <si>
    <t>Зимнякова</t>
  </si>
  <si>
    <t>П151МФИНН009</t>
  </si>
  <si>
    <t>Кузьменкова</t>
  </si>
  <si>
    <t>Светлана</t>
  </si>
  <si>
    <t>П151МФИНН010</t>
  </si>
  <si>
    <t>Лагодюк</t>
  </si>
  <si>
    <t>Екатерина</t>
  </si>
  <si>
    <t>Владимировна</t>
  </si>
  <si>
    <t>П151МФИНН011</t>
  </si>
  <si>
    <t>Малахова</t>
  </si>
  <si>
    <t>Татьяна</t>
  </si>
  <si>
    <t>Васильевна</t>
  </si>
  <si>
    <t>П151МФИНН013</t>
  </si>
  <si>
    <t>Норин</t>
  </si>
  <si>
    <t>Иван</t>
  </si>
  <si>
    <t>Григорьевич</t>
  </si>
  <si>
    <t>П151МФИНН015</t>
  </si>
  <si>
    <t>Нуриев</t>
  </si>
  <si>
    <t>Артём</t>
  </si>
  <si>
    <t>Айдарович</t>
  </si>
  <si>
    <t>П151МФИНН016</t>
  </si>
  <si>
    <t>Останина</t>
  </si>
  <si>
    <t>Наталья</t>
  </si>
  <si>
    <t>Николаевна</t>
  </si>
  <si>
    <t>П151МФИНН017</t>
  </si>
  <si>
    <t>Рыбак</t>
  </si>
  <si>
    <t>Алина</t>
  </si>
  <si>
    <t>Сергеевна</t>
  </si>
  <si>
    <t>П151МФИНН018</t>
  </si>
  <si>
    <t>Таначева</t>
  </si>
  <si>
    <t>Евгения</t>
  </si>
  <si>
    <t>П151МФИНН019</t>
  </si>
  <si>
    <t>Томтосов</t>
  </si>
  <si>
    <t>Александр</t>
  </si>
  <si>
    <t>Федорович</t>
  </si>
  <si>
    <t>П151МФИНН020</t>
  </si>
  <si>
    <t>Трапезникова</t>
  </si>
  <si>
    <t>Анатольевна</t>
  </si>
  <si>
    <t>П151МФИНН021</t>
  </si>
  <si>
    <t>Тютиков</t>
  </si>
  <si>
    <t>Дмитрий</t>
  </si>
  <si>
    <t>Витальевич</t>
  </si>
  <si>
    <t>П151МФИНН026</t>
  </si>
  <si>
    <t>Чмыхов</t>
  </si>
  <si>
    <t>Алексей</t>
  </si>
  <si>
    <t>П151МФИНН022</t>
  </si>
  <si>
    <t>Шарифулина</t>
  </si>
  <si>
    <t>Анастасия</t>
  </si>
  <si>
    <t>П151МФИНН023</t>
  </si>
  <si>
    <t>Шатрова</t>
  </si>
  <si>
    <t>Елизавета</t>
  </si>
  <si>
    <t>Игоревна</t>
  </si>
  <si>
    <t>П151МФИНН024</t>
  </si>
  <si>
    <t>Варламов</t>
  </si>
  <si>
    <t>Сергей</t>
  </si>
  <si>
    <t>Михайлович</t>
  </si>
  <si>
    <t>П151МФИНН002</t>
  </si>
  <si>
    <t>Бюдж</t>
  </si>
  <si>
    <t>н/я</t>
  </si>
  <si>
    <t>Да</t>
  </si>
  <si>
    <t>Комм</t>
  </si>
  <si>
    <t>2 - 7</t>
  </si>
  <si>
    <t>8 - 13</t>
  </si>
  <si>
    <t>14 - 17</t>
  </si>
  <si>
    <t>18 - 20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</si>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</sst>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34"/>
  <sheetViews>
    <sheetView tabSelected="1" topLeftCell="A4" workbookViewId="0">
      <selection activeCell="C4" sqref="C1:C104857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8" width="10.7109375" style="28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8" width="10.7109375" style="28" customWidth="1"/>
    <col min="19" max="19" width="10.7109375" style="28" hidden="1" customWidth="1"/>
    <col min="20" max="62" width="10.7109375" style="1" customWidth="1"/>
    <col min="63" max="16384" width="9.140625" style="1"/>
  </cols>
  <sheetData>
    <row r="1" spans="1:19" s="6" customFormat="1" ht="32.25" customHeight="1" x14ac:dyDescent="0.2">
      <c r="A1" s="29" t="s">
        <v>35</v>
      </c>
      <c r="B1" s="20"/>
      <c r="C1" s="20"/>
      <c r="D1" s="20"/>
      <c r="F1" s="19"/>
      <c r="H1" s="24"/>
      <c r="I1" s="11"/>
      <c r="J1" s="11"/>
      <c r="K1" s="11"/>
      <c r="L1" s="11"/>
      <c r="M1" s="23"/>
      <c r="N1" s="23"/>
      <c r="O1" s="50" t="s">
        <v>28</v>
      </c>
      <c r="P1" s="50"/>
      <c r="Q1" s="50"/>
      <c r="R1" s="50"/>
      <c r="S1" s="24"/>
    </row>
    <row r="2" spans="1:19" s="5" customFormat="1" ht="15.75" customHeight="1" x14ac:dyDescent="0.2">
      <c r="A2" s="30" t="s">
        <v>139</v>
      </c>
      <c r="B2" s="6"/>
      <c r="C2" s="6"/>
      <c r="D2" s="6"/>
      <c r="E2" s="6"/>
      <c r="F2" s="17"/>
      <c r="G2" s="6"/>
      <c r="H2" s="24"/>
      <c r="I2" s="6"/>
      <c r="J2" s="6"/>
      <c r="K2" s="6"/>
      <c r="L2" s="12"/>
      <c r="M2" s="25"/>
      <c r="N2" s="25"/>
      <c r="O2" s="51" t="s">
        <v>27</v>
      </c>
      <c r="P2" s="51"/>
      <c r="Q2" s="51"/>
      <c r="R2" s="51"/>
      <c r="S2" s="26"/>
    </row>
    <row r="3" spans="1:19" s="5" customFormat="1" ht="15.75" customHeight="1" x14ac:dyDescent="0.2">
      <c r="A3" s="30" t="s">
        <v>140</v>
      </c>
      <c r="B3" s="6"/>
      <c r="C3" s="6"/>
      <c r="D3" s="6"/>
      <c r="E3" s="6"/>
      <c r="F3" s="17"/>
      <c r="G3" s="6"/>
      <c r="H3" s="24"/>
      <c r="I3" s="6"/>
      <c r="J3" s="6"/>
      <c r="K3" s="6"/>
      <c r="L3" s="12"/>
      <c r="M3" s="25"/>
      <c r="N3" s="25"/>
      <c r="O3" s="51"/>
      <c r="P3" s="51"/>
      <c r="Q3" s="51"/>
      <c r="R3" s="51"/>
      <c r="S3" s="26"/>
    </row>
    <row r="4" spans="1:19" s="5" customFormat="1" ht="15.75" customHeight="1" x14ac:dyDescent="0.2">
      <c r="A4" s="30" t="s">
        <v>141</v>
      </c>
      <c r="B4" s="6"/>
      <c r="C4" s="6"/>
      <c r="D4" s="6"/>
      <c r="E4" s="6"/>
      <c r="F4" s="17"/>
      <c r="G4" s="6"/>
      <c r="H4" s="24"/>
      <c r="I4" s="6"/>
      <c r="J4" s="6"/>
      <c r="K4" s="6"/>
      <c r="L4" s="12"/>
      <c r="M4" s="25"/>
      <c r="N4" s="25"/>
      <c r="O4" s="25"/>
      <c r="P4" s="26"/>
      <c r="Q4" s="25"/>
      <c r="R4" s="26"/>
      <c r="S4" s="26"/>
    </row>
    <row r="5" spans="1:19" s="5" customFormat="1" ht="15.75" customHeight="1" x14ac:dyDescent="0.2">
      <c r="A5" s="30" t="s">
        <v>142</v>
      </c>
      <c r="B5" s="6"/>
      <c r="C5" s="6"/>
      <c r="D5" s="6"/>
      <c r="E5" s="6"/>
      <c r="F5" s="6"/>
      <c r="G5" s="6"/>
      <c r="H5" s="24"/>
      <c r="I5" s="6"/>
      <c r="J5" s="6"/>
      <c r="K5" s="6"/>
      <c r="L5" s="12"/>
      <c r="M5" s="25"/>
      <c r="N5" s="25"/>
      <c r="O5" s="25"/>
      <c r="P5" s="26"/>
      <c r="Q5" s="25"/>
      <c r="R5" s="26"/>
      <c r="S5" s="26"/>
    </row>
    <row r="6" spans="1:19" s="5" customFormat="1" ht="15.75" customHeight="1" x14ac:dyDescent="0.2">
      <c r="A6" s="30" t="s">
        <v>143</v>
      </c>
      <c r="B6" s="8"/>
      <c r="C6" s="4"/>
      <c r="D6" s="4"/>
      <c r="E6" s="4"/>
      <c r="F6" s="18"/>
      <c r="H6" s="42"/>
      <c r="I6" s="12" t="s">
        <v>144</v>
      </c>
      <c r="J6" s="12"/>
      <c r="K6" s="12"/>
      <c r="L6" s="12"/>
      <c r="M6" s="25"/>
      <c r="N6" s="25"/>
      <c r="O6" s="25"/>
      <c r="P6" s="26"/>
      <c r="Q6" s="25"/>
      <c r="R6" s="26"/>
      <c r="S6" s="26"/>
    </row>
    <row r="7" spans="1:19" s="5" customFormat="1" ht="15.75" customHeight="1" x14ac:dyDescent="0.2">
      <c r="A7" s="18"/>
      <c r="B7" s="8"/>
      <c r="F7" s="21"/>
      <c r="H7" s="26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</row>
    <row r="8" spans="1:19" s="2" customFormat="1" ht="20.25" customHeight="1" x14ac:dyDescent="0.2">
      <c r="A8" s="46" t="s">
        <v>2</v>
      </c>
      <c r="B8" s="49" t="s">
        <v>3</v>
      </c>
      <c r="C8" s="46" t="s">
        <v>7</v>
      </c>
      <c r="D8" s="46" t="s">
        <v>1</v>
      </c>
      <c r="E8" s="46" t="s">
        <v>39</v>
      </c>
      <c r="F8" s="46" t="s">
        <v>6</v>
      </c>
      <c r="H8" s="31" t="s">
        <v>47</v>
      </c>
      <c r="I8" s="48" t="s">
        <v>22</v>
      </c>
      <c r="J8" s="48" t="s">
        <v>23</v>
      </c>
      <c r="K8" s="52" t="s">
        <v>33</v>
      </c>
      <c r="L8" s="48" t="s">
        <v>24</v>
      </c>
      <c r="M8" s="47" t="s">
        <v>29</v>
      </c>
      <c r="N8" s="47" t="s">
        <v>30</v>
      </c>
      <c r="O8" s="43" t="s">
        <v>31</v>
      </c>
      <c r="P8" s="47" t="s">
        <v>5</v>
      </c>
      <c r="Q8" s="47" t="s">
        <v>25</v>
      </c>
      <c r="R8" s="47" t="s">
        <v>26</v>
      </c>
      <c r="S8" s="53" t="s">
        <v>34</v>
      </c>
    </row>
    <row r="9" spans="1:19" s="2" customFormat="1" ht="20.25" customHeight="1" x14ac:dyDescent="0.2">
      <c r="A9" s="46"/>
      <c r="B9" s="49"/>
      <c r="C9" s="46"/>
      <c r="D9" s="46"/>
      <c r="E9" s="46"/>
      <c r="F9" s="46"/>
      <c r="H9" s="31" t="s">
        <v>46</v>
      </c>
      <c r="I9" s="48"/>
      <c r="J9" s="48"/>
      <c r="K9" s="52"/>
      <c r="L9" s="48"/>
      <c r="M9" s="47"/>
      <c r="N9" s="47"/>
      <c r="O9" s="43"/>
      <c r="P9" s="47"/>
      <c r="Q9" s="47"/>
      <c r="R9" s="47"/>
      <c r="S9" s="53"/>
    </row>
    <row r="10" spans="1:19" s="3" customFormat="1" ht="200.1" customHeight="1" x14ac:dyDescent="0.2">
      <c r="A10" s="46"/>
      <c r="B10" s="49"/>
      <c r="C10" s="46"/>
      <c r="D10" s="46"/>
      <c r="E10" s="46"/>
      <c r="F10" s="46"/>
      <c r="G10" s="22" t="s">
        <v>32</v>
      </c>
      <c r="H10" s="32" t="s">
        <v>45</v>
      </c>
      <c r="I10" s="48"/>
      <c r="J10" s="48"/>
      <c r="K10" s="52"/>
      <c r="L10" s="48"/>
      <c r="M10" s="47"/>
      <c r="N10" s="47"/>
      <c r="O10" s="43"/>
      <c r="P10" s="47"/>
      <c r="Q10" s="47"/>
      <c r="R10" s="47"/>
      <c r="S10" s="53"/>
    </row>
    <row r="11" spans="1:19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33">
        <v>5</v>
      </c>
      <c r="I11" s="48"/>
      <c r="J11" s="48"/>
      <c r="K11" s="52"/>
      <c r="L11" s="48"/>
      <c r="M11" s="47"/>
      <c r="N11" s="47"/>
      <c r="O11" s="43"/>
      <c r="P11" s="47"/>
      <c r="Q11" s="47"/>
      <c r="R11" s="47"/>
      <c r="S11" s="53"/>
    </row>
    <row r="12" spans="1:19" x14ac:dyDescent="0.2">
      <c r="A12" s="34">
        <v>1</v>
      </c>
      <c r="B12" s="35" t="s">
        <v>119</v>
      </c>
      <c r="C12" s="36">
        <v>1261686699</v>
      </c>
      <c r="D12" s="37" t="s">
        <v>40</v>
      </c>
      <c r="E12" s="36" t="s">
        <v>49</v>
      </c>
      <c r="F12" s="37" t="s">
        <v>131</v>
      </c>
      <c r="G12" s="1">
        <f>MATCH(C12,Данные!$D:$D,0)</f>
        <v>22</v>
      </c>
      <c r="H12" s="38">
        <v>9</v>
      </c>
      <c r="I12" s="40">
        <v>45</v>
      </c>
      <c r="J12" s="40">
        <f t="shared" ref="J12:J34" si="0">IF(K12 &gt; 0, MAX(K$12:K$34) / K12, 0)</f>
        <v>1</v>
      </c>
      <c r="K12" s="40">
        <v>5</v>
      </c>
      <c r="L12" s="40">
        <f t="shared" ref="L12:L34" si="1">I12*J12</f>
        <v>45</v>
      </c>
      <c r="M12" s="41">
        <v>9</v>
      </c>
      <c r="N12" s="41">
        <v>1</v>
      </c>
      <c r="O12" s="41">
        <f t="shared" ref="O12:O34" si="2">IF(N12 &gt; 0,M12/N12,0)</f>
        <v>9</v>
      </c>
      <c r="P12" s="38">
        <f>MIN($H12:H12)</f>
        <v>9</v>
      </c>
      <c r="Q12" s="41"/>
      <c r="R12" s="38">
        <v>1</v>
      </c>
      <c r="S12" s="28">
        <v>1</v>
      </c>
    </row>
    <row r="13" spans="1:19" x14ac:dyDescent="0.2">
      <c r="A13" s="44" t="s">
        <v>135</v>
      </c>
      <c r="B13" s="35" t="s">
        <v>73</v>
      </c>
      <c r="C13" s="36">
        <v>1261685457</v>
      </c>
      <c r="D13" s="37" t="s">
        <v>40</v>
      </c>
      <c r="E13" s="36" t="s">
        <v>49</v>
      </c>
      <c r="F13" s="37" t="s">
        <v>131</v>
      </c>
      <c r="G13" s="1">
        <f>MATCH(C13,Данные!$D:$D,0)</f>
        <v>9</v>
      </c>
      <c r="H13" s="38">
        <v>8</v>
      </c>
      <c r="I13" s="40">
        <v>40</v>
      </c>
      <c r="J13" s="40">
        <f t="shared" si="0"/>
        <v>1</v>
      </c>
      <c r="K13" s="40">
        <v>5</v>
      </c>
      <c r="L13" s="40">
        <f t="shared" si="1"/>
        <v>40</v>
      </c>
      <c r="M13" s="41">
        <v>8</v>
      </c>
      <c r="N13" s="41">
        <v>1</v>
      </c>
      <c r="O13" s="41">
        <f t="shared" si="2"/>
        <v>8</v>
      </c>
      <c r="P13" s="38">
        <f>MIN($H13:H13)</f>
        <v>8</v>
      </c>
      <c r="Q13" s="41"/>
      <c r="R13" s="38">
        <v>1</v>
      </c>
      <c r="S13" s="28">
        <v>2</v>
      </c>
    </row>
    <row r="14" spans="1:19" x14ac:dyDescent="0.2">
      <c r="A14" s="45"/>
      <c r="B14" s="35" t="s">
        <v>90</v>
      </c>
      <c r="C14" s="36">
        <v>1261685989</v>
      </c>
      <c r="D14" s="37" t="s">
        <v>40</v>
      </c>
      <c r="E14" s="36" t="s">
        <v>49</v>
      </c>
      <c r="F14" s="37" t="s">
        <v>131</v>
      </c>
      <c r="G14" s="1">
        <f>MATCH(C14,Данные!$D:$D,0)</f>
        <v>14</v>
      </c>
      <c r="H14" s="38">
        <v>8</v>
      </c>
      <c r="I14" s="40">
        <v>40</v>
      </c>
      <c r="J14" s="40">
        <f t="shared" si="0"/>
        <v>1</v>
      </c>
      <c r="K14" s="40">
        <v>5</v>
      </c>
      <c r="L14" s="40">
        <f t="shared" si="1"/>
        <v>40</v>
      </c>
      <c r="M14" s="41">
        <v>8</v>
      </c>
      <c r="N14" s="41">
        <v>1</v>
      </c>
      <c r="O14" s="41">
        <f t="shared" si="2"/>
        <v>8</v>
      </c>
      <c r="P14" s="38">
        <f>MIN($H14:H14)</f>
        <v>8</v>
      </c>
      <c r="Q14" s="41"/>
      <c r="R14" s="38">
        <v>1</v>
      </c>
      <c r="S14" s="28">
        <v>3</v>
      </c>
    </row>
    <row r="15" spans="1:19" x14ac:dyDescent="0.2">
      <c r="A15" s="45"/>
      <c r="B15" s="35" t="s">
        <v>102</v>
      </c>
      <c r="C15" s="36">
        <v>1261686330</v>
      </c>
      <c r="D15" s="37" t="s">
        <v>40</v>
      </c>
      <c r="E15" s="36" t="s">
        <v>49</v>
      </c>
      <c r="F15" s="37" t="s">
        <v>131</v>
      </c>
      <c r="G15" s="1">
        <f>MATCH(C15,Данные!$D:$D,0)</f>
        <v>17</v>
      </c>
      <c r="H15" s="38">
        <v>8</v>
      </c>
      <c r="I15" s="40">
        <v>40</v>
      </c>
      <c r="J15" s="40">
        <f t="shared" si="0"/>
        <v>1</v>
      </c>
      <c r="K15" s="40">
        <v>5</v>
      </c>
      <c r="L15" s="40">
        <f t="shared" si="1"/>
        <v>40</v>
      </c>
      <c r="M15" s="41">
        <v>8</v>
      </c>
      <c r="N15" s="41">
        <v>1</v>
      </c>
      <c r="O15" s="41">
        <f t="shared" si="2"/>
        <v>8</v>
      </c>
      <c r="P15" s="38">
        <f>MIN($H15:H15)</f>
        <v>8</v>
      </c>
      <c r="Q15" s="41"/>
      <c r="R15" s="38">
        <v>1</v>
      </c>
      <c r="S15" s="28">
        <v>4</v>
      </c>
    </row>
    <row r="16" spans="1:19" x14ac:dyDescent="0.2">
      <c r="A16" s="45"/>
      <c r="B16" s="35" t="s">
        <v>109</v>
      </c>
      <c r="C16" s="36">
        <v>1261686471</v>
      </c>
      <c r="D16" s="37" t="s">
        <v>40</v>
      </c>
      <c r="E16" s="36" t="s">
        <v>49</v>
      </c>
      <c r="F16" s="37" t="s">
        <v>131</v>
      </c>
      <c r="G16" s="1">
        <f>MATCH(C16,Данные!$D:$D,0)</f>
        <v>19</v>
      </c>
      <c r="H16" s="38">
        <v>8</v>
      </c>
      <c r="I16" s="40">
        <v>40</v>
      </c>
      <c r="J16" s="40">
        <f t="shared" si="0"/>
        <v>1</v>
      </c>
      <c r="K16" s="40">
        <v>5</v>
      </c>
      <c r="L16" s="40">
        <f t="shared" si="1"/>
        <v>40</v>
      </c>
      <c r="M16" s="41">
        <v>8</v>
      </c>
      <c r="N16" s="41">
        <v>1</v>
      </c>
      <c r="O16" s="41">
        <f t="shared" si="2"/>
        <v>8</v>
      </c>
      <c r="P16" s="38">
        <f>MIN($H16:H16)</f>
        <v>8</v>
      </c>
      <c r="Q16" s="41"/>
      <c r="R16" s="38">
        <v>1</v>
      </c>
      <c r="S16" s="28">
        <v>5</v>
      </c>
    </row>
    <row r="17" spans="1:19" x14ac:dyDescent="0.2">
      <c r="A17" s="45"/>
      <c r="B17" s="35" t="s">
        <v>122</v>
      </c>
      <c r="C17" s="36">
        <v>1261686773</v>
      </c>
      <c r="D17" s="37" t="s">
        <v>40</v>
      </c>
      <c r="E17" s="36" t="s">
        <v>49</v>
      </c>
      <c r="F17" s="37" t="s">
        <v>131</v>
      </c>
      <c r="G17" s="1">
        <f>MATCH(C17,Данные!$D:$D,0)</f>
        <v>23</v>
      </c>
      <c r="H17" s="38">
        <v>8</v>
      </c>
      <c r="I17" s="40">
        <v>40</v>
      </c>
      <c r="J17" s="40">
        <f t="shared" si="0"/>
        <v>1</v>
      </c>
      <c r="K17" s="40">
        <v>5</v>
      </c>
      <c r="L17" s="40">
        <f t="shared" si="1"/>
        <v>40</v>
      </c>
      <c r="M17" s="41">
        <v>8</v>
      </c>
      <c r="N17" s="41">
        <v>1</v>
      </c>
      <c r="O17" s="41">
        <f t="shared" si="2"/>
        <v>8</v>
      </c>
      <c r="P17" s="38">
        <f>MIN($H17:H17)</f>
        <v>8</v>
      </c>
      <c r="Q17" s="41"/>
      <c r="R17" s="38">
        <v>1</v>
      </c>
      <c r="S17" s="28">
        <v>6</v>
      </c>
    </row>
    <row r="18" spans="1:19" x14ac:dyDescent="0.2">
      <c r="A18" s="45"/>
      <c r="B18" s="35" t="s">
        <v>53</v>
      </c>
      <c r="C18" s="36">
        <v>1261686900</v>
      </c>
      <c r="D18" s="37" t="s">
        <v>40</v>
      </c>
      <c r="E18" s="36" t="s">
        <v>49</v>
      </c>
      <c r="F18" s="37" t="s">
        <v>131</v>
      </c>
      <c r="G18" s="1">
        <f>MATCH(C18,Данные!$D:$D,0)</f>
        <v>4</v>
      </c>
      <c r="H18" s="38">
        <v>8</v>
      </c>
      <c r="I18" s="40">
        <v>40</v>
      </c>
      <c r="J18" s="40">
        <f t="shared" si="0"/>
        <v>1</v>
      </c>
      <c r="K18" s="40">
        <v>5</v>
      </c>
      <c r="L18" s="40">
        <f t="shared" si="1"/>
        <v>40</v>
      </c>
      <c r="M18" s="41">
        <v>8</v>
      </c>
      <c r="N18" s="41">
        <v>1</v>
      </c>
      <c r="O18" s="41">
        <f t="shared" si="2"/>
        <v>8</v>
      </c>
      <c r="P18" s="38">
        <f>MIN($H18:H18)</f>
        <v>8</v>
      </c>
      <c r="Q18" s="41"/>
      <c r="R18" s="38">
        <v>1</v>
      </c>
      <c r="S18" s="28">
        <v>7</v>
      </c>
    </row>
    <row r="19" spans="1:19" x14ac:dyDescent="0.2">
      <c r="A19" s="44" t="s">
        <v>136</v>
      </c>
      <c r="B19" s="35" t="s">
        <v>44</v>
      </c>
      <c r="C19" s="36">
        <v>1261684962</v>
      </c>
      <c r="D19" s="37" t="s">
        <v>40</v>
      </c>
      <c r="E19" s="36" t="s">
        <v>49</v>
      </c>
      <c r="F19" s="37" t="s">
        <v>131</v>
      </c>
      <c r="G19" s="1">
        <f>MATCH(C19,Данные!$D:$D,0)</f>
        <v>3</v>
      </c>
      <c r="H19" s="38">
        <v>7</v>
      </c>
      <c r="I19" s="40">
        <v>35</v>
      </c>
      <c r="J19" s="40">
        <f t="shared" si="0"/>
        <v>1</v>
      </c>
      <c r="K19" s="40">
        <v>5</v>
      </c>
      <c r="L19" s="40">
        <f t="shared" si="1"/>
        <v>35</v>
      </c>
      <c r="M19" s="41">
        <v>7</v>
      </c>
      <c r="N19" s="41">
        <v>1</v>
      </c>
      <c r="O19" s="41">
        <f t="shared" si="2"/>
        <v>7</v>
      </c>
      <c r="P19" s="38">
        <f>MIN($H19:H19)</f>
        <v>7</v>
      </c>
      <c r="Q19" s="41"/>
      <c r="R19" s="38">
        <v>1</v>
      </c>
      <c r="S19" s="28">
        <v>8</v>
      </c>
    </row>
    <row r="20" spans="1:19" x14ac:dyDescent="0.2">
      <c r="A20" s="45"/>
      <c r="B20" s="35" t="s">
        <v>57</v>
      </c>
      <c r="C20" s="36">
        <v>1261685165</v>
      </c>
      <c r="D20" s="37" t="s">
        <v>40</v>
      </c>
      <c r="E20" s="36" t="s">
        <v>49</v>
      </c>
      <c r="F20" s="37" t="s">
        <v>131</v>
      </c>
      <c r="G20" s="1">
        <f>MATCH(C20,Данные!$D:$D,0)</f>
        <v>5</v>
      </c>
      <c r="H20" s="38">
        <v>7</v>
      </c>
      <c r="I20" s="40">
        <v>35</v>
      </c>
      <c r="J20" s="40">
        <f t="shared" si="0"/>
        <v>1</v>
      </c>
      <c r="K20" s="40">
        <v>5</v>
      </c>
      <c r="L20" s="40">
        <f t="shared" si="1"/>
        <v>35</v>
      </c>
      <c r="M20" s="41">
        <v>7</v>
      </c>
      <c r="N20" s="41">
        <v>1</v>
      </c>
      <c r="O20" s="41">
        <f t="shared" si="2"/>
        <v>7</v>
      </c>
      <c r="P20" s="38">
        <f>MIN($H20:H20)</f>
        <v>7</v>
      </c>
      <c r="Q20" s="41"/>
      <c r="R20" s="38">
        <v>1</v>
      </c>
      <c r="S20" s="28">
        <v>9</v>
      </c>
    </row>
    <row r="21" spans="1:19" x14ac:dyDescent="0.2">
      <c r="A21" s="45"/>
      <c r="B21" s="35" t="s">
        <v>69</v>
      </c>
      <c r="C21" s="36">
        <v>1261685379</v>
      </c>
      <c r="D21" s="37" t="s">
        <v>40</v>
      </c>
      <c r="E21" s="36" t="s">
        <v>49</v>
      </c>
      <c r="F21" s="37" t="s">
        <v>131</v>
      </c>
      <c r="G21" s="1">
        <f>MATCH(C21,Данные!$D:$D,0)</f>
        <v>8</v>
      </c>
      <c r="H21" s="38">
        <v>7</v>
      </c>
      <c r="I21" s="40">
        <v>35</v>
      </c>
      <c r="J21" s="40">
        <f t="shared" si="0"/>
        <v>1</v>
      </c>
      <c r="K21" s="40">
        <v>5</v>
      </c>
      <c r="L21" s="40">
        <f t="shared" si="1"/>
        <v>35</v>
      </c>
      <c r="M21" s="41">
        <v>7</v>
      </c>
      <c r="N21" s="41">
        <v>1</v>
      </c>
      <c r="O21" s="41">
        <f t="shared" si="2"/>
        <v>7</v>
      </c>
      <c r="P21" s="38">
        <f>MIN($H21:H21)</f>
        <v>7</v>
      </c>
      <c r="Q21" s="41"/>
      <c r="R21" s="38">
        <v>1</v>
      </c>
      <c r="S21" s="28">
        <v>10</v>
      </c>
    </row>
    <row r="22" spans="1:19" x14ac:dyDescent="0.2">
      <c r="A22" s="45"/>
      <c r="B22" s="35" t="s">
        <v>75</v>
      </c>
      <c r="C22" s="36">
        <v>1261685526</v>
      </c>
      <c r="D22" s="37" t="s">
        <v>40</v>
      </c>
      <c r="E22" s="36" t="s">
        <v>49</v>
      </c>
      <c r="F22" s="37" t="s">
        <v>131</v>
      </c>
      <c r="G22" s="1">
        <f>MATCH(C22,Данные!$D:$D,0)</f>
        <v>10</v>
      </c>
      <c r="H22" s="38">
        <v>7</v>
      </c>
      <c r="I22" s="40">
        <v>35</v>
      </c>
      <c r="J22" s="40">
        <f t="shared" si="0"/>
        <v>1</v>
      </c>
      <c r="K22" s="40">
        <v>5</v>
      </c>
      <c r="L22" s="40">
        <f t="shared" si="1"/>
        <v>35</v>
      </c>
      <c r="M22" s="41">
        <v>7</v>
      </c>
      <c r="N22" s="41">
        <v>1</v>
      </c>
      <c r="O22" s="41">
        <f t="shared" si="2"/>
        <v>7</v>
      </c>
      <c r="P22" s="38">
        <f>MIN($H22:H22)</f>
        <v>7</v>
      </c>
      <c r="Q22" s="41"/>
      <c r="R22" s="38">
        <v>1</v>
      </c>
      <c r="S22" s="28">
        <v>11</v>
      </c>
    </row>
    <row r="23" spans="1:19" x14ac:dyDescent="0.2">
      <c r="A23" s="45"/>
      <c r="B23" s="35" t="s">
        <v>78</v>
      </c>
      <c r="C23" s="36">
        <v>1261685608</v>
      </c>
      <c r="D23" s="37" t="s">
        <v>40</v>
      </c>
      <c r="E23" s="36" t="s">
        <v>49</v>
      </c>
      <c r="F23" s="37" t="s">
        <v>131</v>
      </c>
      <c r="G23" s="1">
        <f>MATCH(C23,Данные!$D:$D,0)</f>
        <v>11</v>
      </c>
      <c r="H23" s="38">
        <v>7</v>
      </c>
      <c r="I23" s="40">
        <v>35</v>
      </c>
      <c r="J23" s="40">
        <f t="shared" si="0"/>
        <v>1</v>
      </c>
      <c r="K23" s="40">
        <v>5</v>
      </c>
      <c r="L23" s="40">
        <f t="shared" si="1"/>
        <v>35</v>
      </c>
      <c r="M23" s="41">
        <v>7</v>
      </c>
      <c r="N23" s="41">
        <v>1</v>
      </c>
      <c r="O23" s="41">
        <f t="shared" si="2"/>
        <v>7</v>
      </c>
      <c r="P23" s="38">
        <f>MIN($H23:H23)</f>
        <v>7</v>
      </c>
      <c r="Q23" s="41"/>
      <c r="R23" s="38">
        <v>1</v>
      </c>
      <c r="S23" s="28">
        <v>12</v>
      </c>
    </row>
    <row r="24" spans="1:19" x14ac:dyDescent="0.2">
      <c r="A24" s="45"/>
      <c r="B24" s="35" t="s">
        <v>82</v>
      </c>
      <c r="C24" s="36">
        <v>1261685695</v>
      </c>
      <c r="D24" s="37" t="s">
        <v>40</v>
      </c>
      <c r="E24" s="36" t="s">
        <v>49</v>
      </c>
      <c r="F24" s="37" t="s">
        <v>131</v>
      </c>
      <c r="G24" s="1">
        <f>MATCH(C24,Данные!$D:$D,0)</f>
        <v>12</v>
      </c>
      <c r="H24" s="38">
        <v>7</v>
      </c>
      <c r="I24" s="40">
        <v>35</v>
      </c>
      <c r="J24" s="40">
        <f t="shared" si="0"/>
        <v>1</v>
      </c>
      <c r="K24" s="40">
        <v>5</v>
      </c>
      <c r="L24" s="40">
        <f t="shared" si="1"/>
        <v>35</v>
      </c>
      <c r="M24" s="41">
        <v>7</v>
      </c>
      <c r="N24" s="41">
        <v>1</v>
      </c>
      <c r="O24" s="41">
        <f t="shared" si="2"/>
        <v>7</v>
      </c>
      <c r="P24" s="38">
        <f>MIN($H24:H24)</f>
        <v>7</v>
      </c>
      <c r="Q24" s="41"/>
      <c r="R24" s="38">
        <v>1</v>
      </c>
      <c r="S24" s="28">
        <v>13</v>
      </c>
    </row>
    <row r="25" spans="1:19" x14ac:dyDescent="0.2">
      <c r="A25" s="44" t="s">
        <v>137</v>
      </c>
      <c r="B25" s="35" t="s">
        <v>86</v>
      </c>
      <c r="C25" s="36">
        <v>1261685841</v>
      </c>
      <c r="D25" s="37" t="s">
        <v>40</v>
      </c>
      <c r="E25" s="36" t="s">
        <v>49</v>
      </c>
      <c r="F25" s="37" t="s">
        <v>131</v>
      </c>
      <c r="G25" s="1">
        <f>MATCH(C25,Данные!$D:$D,0)</f>
        <v>13</v>
      </c>
      <c r="H25" s="38">
        <v>6</v>
      </c>
      <c r="I25" s="40">
        <v>30</v>
      </c>
      <c r="J25" s="40">
        <f t="shared" si="0"/>
        <v>1</v>
      </c>
      <c r="K25" s="40">
        <v>5</v>
      </c>
      <c r="L25" s="40">
        <f t="shared" si="1"/>
        <v>30</v>
      </c>
      <c r="M25" s="41">
        <v>6</v>
      </c>
      <c r="N25" s="41">
        <v>1</v>
      </c>
      <c r="O25" s="41">
        <f t="shared" si="2"/>
        <v>6</v>
      </c>
      <c r="P25" s="38">
        <f>MIN($H25:H25)</f>
        <v>6</v>
      </c>
      <c r="Q25" s="41"/>
      <c r="R25" s="38">
        <v>1</v>
      </c>
      <c r="S25" s="28">
        <v>14</v>
      </c>
    </row>
    <row r="26" spans="1:19" x14ac:dyDescent="0.2">
      <c r="A26" s="45"/>
      <c r="B26" s="35" t="s">
        <v>98</v>
      </c>
      <c r="C26" s="36">
        <v>1261686120</v>
      </c>
      <c r="D26" s="37" t="s">
        <v>40</v>
      </c>
      <c r="E26" s="36" t="s">
        <v>49</v>
      </c>
      <c r="F26" s="37" t="s">
        <v>131</v>
      </c>
      <c r="G26" s="1">
        <f>MATCH(C26,Данные!$D:$D,0)</f>
        <v>16</v>
      </c>
      <c r="H26" s="38">
        <v>6</v>
      </c>
      <c r="I26" s="40">
        <v>30</v>
      </c>
      <c r="J26" s="40">
        <f t="shared" si="0"/>
        <v>1</v>
      </c>
      <c r="K26" s="40">
        <v>5</v>
      </c>
      <c r="L26" s="40">
        <f t="shared" si="1"/>
        <v>30</v>
      </c>
      <c r="M26" s="41">
        <v>6</v>
      </c>
      <c r="N26" s="41">
        <v>1</v>
      </c>
      <c r="O26" s="41">
        <f t="shared" si="2"/>
        <v>6</v>
      </c>
      <c r="P26" s="38">
        <f>MIN($H26:H26)</f>
        <v>6</v>
      </c>
      <c r="Q26" s="41"/>
      <c r="R26" s="38">
        <v>1</v>
      </c>
      <c r="S26" s="28">
        <v>15</v>
      </c>
    </row>
    <row r="27" spans="1:19" x14ac:dyDescent="0.2">
      <c r="A27" s="45"/>
      <c r="B27" s="35" t="s">
        <v>116</v>
      </c>
      <c r="C27" s="36">
        <v>1261686617</v>
      </c>
      <c r="D27" s="37" t="s">
        <v>40</v>
      </c>
      <c r="E27" s="36" t="s">
        <v>49</v>
      </c>
      <c r="F27" s="37" t="s">
        <v>134</v>
      </c>
      <c r="G27" s="1">
        <f>MATCH(C27,Данные!$D:$D,0)</f>
        <v>21</v>
      </c>
      <c r="H27" s="38">
        <v>6</v>
      </c>
      <c r="I27" s="40">
        <v>30</v>
      </c>
      <c r="J27" s="40">
        <f t="shared" si="0"/>
        <v>1</v>
      </c>
      <c r="K27" s="40">
        <v>5</v>
      </c>
      <c r="L27" s="40">
        <f t="shared" si="1"/>
        <v>30</v>
      </c>
      <c r="M27" s="41">
        <v>6</v>
      </c>
      <c r="N27" s="41">
        <v>1</v>
      </c>
      <c r="O27" s="41">
        <f t="shared" si="2"/>
        <v>6</v>
      </c>
      <c r="P27" s="38">
        <f>MIN($H27:H27)</f>
        <v>6</v>
      </c>
      <c r="Q27" s="41"/>
      <c r="R27" s="38">
        <v>1</v>
      </c>
      <c r="S27" s="28">
        <v>16</v>
      </c>
    </row>
    <row r="28" spans="1:19" x14ac:dyDescent="0.2">
      <c r="A28" s="45"/>
      <c r="B28" s="35" t="s">
        <v>126</v>
      </c>
      <c r="C28" s="36">
        <v>1261686837</v>
      </c>
      <c r="D28" s="37" t="s">
        <v>40</v>
      </c>
      <c r="E28" s="36" t="s">
        <v>49</v>
      </c>
      <c r="F28" s="37" t="s">
        <v>131</v>
      </c>
      <c r="G28" s="1">
        <f>MATCH(C28,Данные!$D:$D,0)</f>
        <v>24</v>
      </c>
      <c r="H28" s="38">
        <v>6</v>
      </c>
      <c r="I28" s="40">
        <v>30</v>
      </c>
      <c r="J28" s="40">
        <f t="shared" si="0"/>
        <v>1</v>
      </c>
      <c r="K28" s="40">
        <v>5</v>
      </c>
      <c r="L28" s="40">
        <f t="shared" si="1"/>
        <v>30</v>
      </c>
      <c r="M28" s="41">
        <v>6</v>
      </c>
      <c r="N28" s="41">
        <v>1</v>
      </c>
      <c r="O28" s="41">
        <f t="shared" si="2"/>
        <v>6</v>
      </c>
      <c r="P28" s="38">
        <f>MIN($H28:H28)</f>
        <v>6</v>
      </c>
      <c r="Q28" s="41"/>
      <c r="R28" s="38">
        <v>1</v>
      </c>
      <c r="S28" s="28">
        <v>17</v>
      </c>
    </row>
    <row r="29" spans="1:19" x14ac:dyDescent="0.2">
      <c r="A29" s="44" t="s">
        <v>138</v>
      </c>
      <c r="B29" s="35" t="s">
        <v>130</v>
      </c>
      <c r="C29" s="36">
        <v>1261685025</v>
      </c>
      <c r="D29" s="37" t="s">
        <v>40</v>
      </c>
      <c r="E29" s="36" t="s">
        <v>49</v>
      </c>
      <c r="F29" s="37" t="s">
        <v>131</v>
      </c>
      <c r="G29" s="1">
        <f>MATCH(C29,Данные!$D:$D,0)</f>
        <v>25</v>
      </c>
      <c r="H29" s="38">
        <v>5</v>
      </c>
      <c r="I29" s="40">
        <v>25</v>
      </c>
      <c r="J29" s="40">
        <f t="shared" si="0"/>
        <v>1</v>
      </c>
      <c r="K29" s="40">
        <v>5</v>
      </c>
      <c r="L29" s="40">
        <f t="shared" si="1"/>
        <v>25</v>
      </c>
      <c r="M29" s="41">
        <v>5</v>
      </c>
      <c r="N29" s="41">
        <v>1</v>
      </c>
      <c r="O29" s="41">
        <f t="shared" si="2"/>
        <v>5</v>
      </c>
      <c r="P29" s="38">
        <f>MIN($H29:H29)</f>
        <v>5</v>
      </c>
      <c r="Q29" s="41"/>
      <c r="R29" s="38">
        <v>1</v>
      </c>
      <c r="S29" s="28">
        <v>18</v>
      </c>
    </row>
    <row r="30" spans="1:19" x14ac:dyDescent="0.2">
      <c r="A30" s="45"/>
      <c r="B30" s="35" t="s">
        <v>105</v>
      </c>
      <c r="C30" s="36">
        <v>1261686395</v>
      </c>
      <c r="D30" s="37" t="s">
        <v>40</v>
      </c>
      <c r="E30" s="36" t="s">
        <v>49</v>
      </c>
      <c r="F30" s="37" t="s">
        <v>131</v>
      </c>
      <c r="G30" s="1">
        <f>MATCH(C30,Данные!$D:$D,0)</f>
        <v>18</v>
      </c>
      <c r="H30" s="38">
        <v>5</v>
      </c>
      <c r="I30" s="40">
        <v>25</v>
      </c>
      <c r="J30" s="40">
        <f t="shared" si="0"/>
        <v>1</v>
      </c>
      <c r="K30" s="40">
        <v>5</v>
      </c>
      <c r="L30" s="40">
        <f t="shared" si="1"/>
        <v>25</v>
      </c>
      <c r="M30" s="41">
        <v>5</v>
      </c>
      <c r="N30" s="41">
        <v>1</v>
      </c>
      <c r="O30" s="41">
        <f t="shared" si="2"/>
        <v>5</v>
      </c>
      <c r="P30" s="38">
        <f>MIN($H30:H30)</f>
        <v>5</v>
      </c>
      <c r="Q30" s="41"/>
      <c r="R30" s="38">
        <v>1</v>
      </c>
      <c r="S30" s="28">
        <v>19</v>
      </c>
    </row>
    <row r="31" spans="1:19" x14ac:dyDescent="0.2">
      <c r="A31" s="45"/>
      <c r="B31" s="35" t="s">
        <v>112</v>
      </c>
      <c r="C31" s="36">
        <v>1261686545</v>
      </c>
      <c r="D31" s="37" t="s">
        <v>40</v>
      </c>
      <c r="E31" s="36" t="s">
        <v>49</v>
      </c>
      <c r="F31" s="37" t="s">
        <v>131</v>
      </c>
      <c r="G31" s="1">
        <f>MATCH(C31,Данные!$D:$D,0)</f>
        <v>20</v>
      </c>
      <c r="H31" s="38">
        <v>5</v>
      </c>
      <c r="I31" s="40">
        <v>25</v>
      </c>
      <c r="J31" s="40">
        <f t="shared" si="0"/>
        <v>1</v>
      </c>
      <c r="K31" s="40">
        <v>5</v>
      </c>
      <c r="L31" s="40">
        <f t="shared" si="1"/>
        <v>25</v>
      </c>
      <c r="M31" s="41">
        <v>5</v>
      </c>
      <c r="N31" s="41">
        <v>1</v>
      </c>
      <c r="O31" s="41">
        <f t="shared" si="2"/>
        <v>5</v>
      </c>
      <c r="P31" s="38">
        <f>MIN($H31:H31)</f>
        <v>5</v>
      </c>
      <c r="Q31" s="41"/>
      <c r="R31" s="38">
        <v>1</v>
      </c>
      <c r="S31" s="28">
        <v>20</v>
      </c>
    </row>
    <row r="32" spans="1:19" x14ac:dyDescent="0.2">
      <c r="A32" s="34">
        <v>21</v>
      </c>
      <c r="B32" s="35" t="s">
        <v>65</v>
      </c>
      <c r="C32" s="36">
        <v>1261685303</v>
      </c>
      <c r="D32" s="37" t="s">
        <v>40</v>
      </c>
      <c r="E32" s="36" t="s">
        <v>49</v>
      </c>
      <c r="F32" s="37" t="s">
        <v>131</v>
      </c>
      <c r="G32" s="1">
        <f>MATCH(C32,Данные!$D:$D,0)</f>
        <v>7</v>
      </c>
      <c r="H32" s="38">
        <v>4</v>
      </c>
      <c r="I32" s="40">
        <v>20</v>
      </c>
      <c r="J32" s="40">
        <f t="shared" si="0"/>
        <v>1</v>
      </c>
      <c r="K32" s="40">
        <v>5</v>
      </c>
      <c r="L32" s="40">
        <f t="shared" si="1"/>
        <v>20</v>
      </c>
      <c r="M32" s="41">
        <v>4</v>
      </c>
      <c r="N32" s="41">
        <v>1</v>
      </c>
      <c r="O32" s="41">
        <f t="shared" si="2"/>
        <v>4</v>
      </c>
      <c r="P32" s="38">
        <f>MIN($H32:H32)</f>
        <v>4</v>
      </c>
      <c r="Q32" s="41"/>
      <c r="R32" s="38">
        <v>1</v>
      </c>
      <c r="S32" s="28">
        <v>21</v>
      </c>
    </row>
    <row r="33" spans="1:19" x14ac:dyDescent="0.2">
      <c r="A33" s="34">
        <v>22</v>
      </c>
      <c r="B33" s="35" t="s">
        <v>61</v>
      </c>
      <c r="C33" s="36">
        <v>1261685236</v>
      </c>
      <c r="D33" s="37" t="s">
        <v>40</v>
      </c>
      <c r="E33" s="36" t="s">
        <v>49</v>
      </c>
      <c r="F33" s="37" t="s">
        <v>131</v>
      </c>
      <c r="G33" s="1">
        <f>MATCH(C33,Данные!$D:$D,0)</f>
        <v>6</v>
      </c>
      <c r="H33" s="39" t="s">
        <v>132</v>
      </c>
      <c r="I33" s="40">
        <v>0</v>
      </c>
      <c r="J33" s="40">
        <f t="shared" si="0"/>
        <v>1</v>
      </c>
      <c r="K33" s="40">
        <v>5</v>
      </c>
      <c r="L33" s="40">
        <f t="shared" si="1"/>
        <v>0</v>
      </c>
      <c r="M33" s="41"/>
      <c r="N33" s="41"/>
      <c r="O33" s="41">
        <f t="shared" si="2"/>
        <v>0</v>
      </c>
      <c r="P33" s="38">
        <f>MIN($H33:H33)</f>
        <v>0</v>
      </c>
      <c r="Q33" s="41" t="s">
        <v>133</v>
      </c>
      <c r="R33" s="38"/>
      <c r="S33" s="28">
        <v>22</v>
      </c>
    </row>
    <row r="34" spans="1:19" x14ac:dyDescent="0.2">
      <c r="A34" s="34">
        <v>23</v>
      </c>
      <c r="B34" s="35" t="s">
        <v>94</v>
      </c>
      <c r="C34" s="36">
        <v>1261686052</v>
      </c>
      <c r="D34" s="37" t="s">
        <v>40</v>
      </c>
      <c r="E34" s="36" t="s">
        <v>49</v>
      </c>
      <c r="F34" s="37" t="s">
        <v>131</v>
      </c>
      <c r="G34" s="1">
        <f>MATCH(C34,Данные!$D:$D,0)</f>
        <v>15</v>
      </c>
      <c r="H34" s="39" t="s">
        <v>132</v>
      </c>
      <c r="I34" s="40">
        <v>0</v>
      </c>
      <c r="J34" s="40">
        <f t="shared" si="0"/>
        <v>1</v>
      </c>
      <c r="K34" s="40">
        <v>5</v>
      </c>
      <c r="L34" s="40">
        <f t="shared" si="1"/>
        <v>0</v>
      </c>
      <c r="M34" s="41"/>
      <c r="N34" s="41"/>
      <c r="O34" s="41">
        <f t="shared" si="2"/>
        <v>0</v>
      </c>
      <c r="P34" s="38">
        <f>MIN($H34:H34)</f>
        <v>0</v>
      </c>
      <c r="Q34" s="41" t="s">
        <v>133</v>
      </c>
      <c r="R34" s="38"/>
      <c r="S34" s="28">
        <v>23</v>
      </c>
    </row>
  </sheetData>
  <sortState ref="B12:T34">
    <sortCondition descending="1" ref="L6"/>
    <sortCondition descending="1" ref="O6"/>
  </sortState>
  <mergeCells count="24">
    <mergeCell ref="S8:S11"/>
    <mergeCell ref="A11:F11"/>
    <mergeCell ref="R8:R11"/>
    <mergeCell ref="I8:I11"/>
    <mergeCell ref="L8:L11"/>
    <mergeCell ref="A8:A10"/>
    <mergeCell ref="Q8:Q11"/>
    <mergeCell ref="J8:J11"/>
    <mergeCell ref="B8:B10"/>
    <mergeCell ref="O1:R1"/>
    <mergeCell ref="P8:P11"/>
    <mergeCell ref="N8:N11"/>
    <mergeCell ref="F8:F10"/>
    <mergeCell ref="D8:D10"/>
    <mergeCell ref="M8:M11"/>
    <mergeCell ref="O2:R3"/>
    <mergeCell ref="C8:C10"/>
    <mergeCell ref="K8:K11"/>
    <mergeCell ref="O8:O11"/>
    <mergeCell ref="A13:A18"/>
    <mergeCell ref="A19:A24"/>
    <mergeCell ref="A25:A28"/>
    <mergeCell ref="A29:A31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1261684997</v>
      </c>
      <c r="B3" s="17">
        <v>7</v>
      </c>
      <c r="C3" s="17" t="s">
        <v>40</v>
      </c>
      <c r="D3" s="17">
        <v>1261684962</v>
      </c>
      <c r="E3" s="7" t="s">
        <v>41</v>
      </c>
      <c r="F3" s="7" t="s">
        <v>42</v>
      </c>
      <c r="G3" s="7" t="s">
        <v>43</v>
      </c>
      <c r="H3" s="17" t="s">
        <v>44</v>
      </c>
      <c r="I3" s="7" t="s">
        <v>45</v>
      </c>
      <c r="J3" s="17">
        <v>5</v>
      </c>
      <c r="K3" s="17" t="s">
        <v>46</v>
      </c>
      <c r="L3" s="17" t="s">
        <v>47</v>
      </c>
      <c r="N3" s="17">
        <v>35</v>
      </c>
      <c r="O3" s="17">
        <v>5</v>
      </c>
      <c r="P3" s="17">
        <v>1</v>
      </c>
      <c r="Q3" s="17">
        <v>1</v>
      </c>
      <c r="R3">
        <v>1014677530</v>
      </c>
      <c r="S3">
        <v>2098</v>
      </c>
      <c r="U3" t="s">
        <v>48</v>
      </c>
      <c r="V3" t="s">
        <v>49</v>
      </c>
      <c r="W3">
        <f>MATCH(D3,Отчет!$C:$C,0)</f>
        <v>19</v>
      </c>
    </row>
    <row r="4" spans="1:23" x14ac:dyDescent="0.2">
      <c r="A4" s="17">
        <v>1261686936</v>
      </c>
      <c r="B4" s="17">
        <v>8</v>
      </c>
      <c r="C4" s="17" t="s">
        <v>40</v>
      </c>
      <c r="D4" s="17">
        <v>1261686900</v>
      </c>
      <c r="E4" s="7" t="s">
        <v>50</v>
      </c>
      <c r="F4" s="7" t="s">
        <v>51</v>
      </c>
      <c r="G4" s="7" t="s">
        <v>52</v>
      </c>
      <c r="H4" s="17" t="s">
        <v>53</v>
      </c>
      <c r="I4" s="7" t="s">
        <v>45</v>
      </c>
      <c r="J4" s="17">
        <v>5</v>
      </c>
      <c r="K4" s="17" t="s">
        <v>46</v>
      </c>
      <c r="L4" s="17" t="s">
        <v>47</v>
      </c>
      <c r="N4" s="17">
        <v>40</v>
      </c>
      <c r="O4" s="17">
        <v>5</v>
      </c>
      <c r="P4" s="17">
        <v>1</v>
      </c>
      <c r="Q4" s="17">
        <v>1</v>
      </c>
      <c r="R4">
        <v>1014677530</v>
      </c>
      <c r="S4">
        <v>2098</v>
      </c>
      <c r="U4" t="s">
        <v>48</v>
      </c>
      <c r="V4" t="s">
        <v>49</v>
      </c>
      <c r="W4">
        <f>MATCH(D4,Отчет!$C:$C,0)</f>
        <v>18</v>
      </c>
    </row>
    <row r="5" spans="1:23" x14ac:dyDescent="0.2">
      <c r="A5" s="17">
        <v>1261685200</v>
      </c>
      <c r="B5" s="17">
        <v>7</v>
      </c>
      <c r="C5" s="17" t="s">
        <v>40</v>
      </c>
      <c r="D5" s="17">
        <v>1261685165</v>
      </c>
      <c r="E5" s="7" t="s">
        <v>54</v>
      </c>
      <c r="F5" s="7" t="s">
        <v>55</v>
      </c>
      <c r="G5" s="7" t="s">
        <v>56</v>
      </c>
      <c r="H5" s="17" t="s">
        <v>57</v>
      </c>
      <c r="I5" s="7" t="s">
        <v>45</v>
      </c>
      <c r="J5" s="17">
        <v>5</v>
      </c>
      <c r="K5" s="17" t="s">
        <v>46</v>
      </c>
      <c r="L5" s="17" t="s">
        <v>47</v>
      </c>
      <c r="N5" s="17">
        <v>35</v>
      </c>
      <c r="O5" s="17">
        <v>5</v>
      </c>
      <c r="P5" s="17">
        <v>1</v>
      </c>
      <c r="Q5" s="17">
        <v>1</v>
      </c>
      <c r="R5">
        <v>1014677530</v>
      </c>
      <c r="S5">
        <v>2098</v>
      </c>
      <c r="U5" t="s">
        <v>48</v>
      </c>
      <c r="V5" t="s">
        <v>49</v>
      </c>
      <c r="W5">
        <f>MATCH(D5,Отчет!$C:$C,0)</f>
        <v>20</v>
      </c>
    </row>
    <row r="6" spans="1:23" x14ac:dyDescent="0.2">
      <c r="A6" s="17">
        <v>1261685273</v>
      </c>
      <c r="C6" s="17" t="s">
        <v>40</v>
      </c>
      <c r="D6" s="17">
        <v>1261685236</v>
      </c>
      <c r="E6" s="7" t="s">
        <v>58</v>
      </c>
      <c r="F6" s="7" t="s">
        <v>59</v>
      </c>
      <c r="G6" s="7" t="s">
        <v>60</v>
      </c>
      <c r="H6" s="17" t="s">
        <v>61</v>
      </c>
      <c r="I6" s="7" t="s">
        <v>45</v>
      </c>
      <c r="J6" s="17">
        <v>5</v>
      </c>
      <c r="K6" s="17" t="s">
        <v>46</v>
      </c>
      <c r="L6" s="17" t="s">
        <v>47</v>
      </c>
      <c r="M6" s="17">
        <v>0</v>
      </c>
      <c r="N6" s="17">
        <v>0</v>
      </c>
      <c r="O6" s="17">
        <v>5</v>
      </c>
      <c r="Q6" s="17">
        <v>1</v>
      </c>
      <c r="R6">
        <v>1014677530</v>
      </c>
      <c r="S6">
        <v>2098</v>
      </c>
      <c r="U6" t="s">
        <v>48</v>
      </c>
      <c r="V6" t="s">
        <v>49</v>
      </c>
      <c r="W6">
        <f>MATCH(D6,Отчет!$C:$C,0)</f>
        <v>33</v>
      </c>
    </row>
    <row r="7" spans="1:23" x14ac:dyDescent="0.2">
      <c r="A7" s="17">
        <v>1261685344</v>
      </c>
      <c r="B7" s="17">
        <v>4</v>
      </c>
      <c r="C7" s="17" t="s">
        <v>40</v>
      </c>
      <c r="D7" s="17">
        <v>1261685303</v>
      </c>
      <c r="E7" s="7" t="s">
        <v>62</v>
      </c>
      <c r="F7" s="7" t="s">
        <v>63</v>
      </c>
      <c r="G7" s="7" t="s">
        <v>64</v>
      </c>
      <c r="H7" s="17" t="s">
        <v>65</v>
      </c>
      <c r="I7" s="7" t="s">
        <v>45</v>
      </c>
      <c r="J7" s="17">
        <v>5</v>
      </c>
      <c r="K7" s="17" t="s">
        <v>46</v>
      </c>
      <c r="L7" s="17" t="s">
        <v>47</v>
      </c>
      <c r="N7" s="17">
        <v>20</v>
      </c>
      <c r="O7" s="17">
        <v>5</v>
      </c>
      <c r="P7" s="17">
        <v>1</v>
      </c>
      <c r="Q7" s="17">
        <v>1</v>
      </c>
      <c r="R7">
        <v>1014677530</v>
      </c>
      <c r="S7">
        <v>2098</v>
      </c>
      <c r="U7" t="s">
        <v>48</v>
      </c>
      <c r="V7" t="s">
        <v>49</v>
      </c>
      <c r="W7">
        <f>MATCH(D7,Отчет!$C:$C,0)</f>
        <v>32</v>
      </c>
    </row>
    <row r="8" spans="1:23" x14ac:dyDescent="0.2">
      <c r="A8" s="17">
        <v>1261685416</v>
      </c>
      <c r="B8" s="17">
        <v>7</v>
      </c>
      <c r="C8" s="17" t="s">
        <v>40</v>
      </c>
      <c r="D8" s="17">
        <v>1261685379</v>
      </c>
      <c r="E8" s="7" t="s">
        <v>66</v>
      </c>
      <c r="F8" s="7" t="s">
        <v>67</v>
      </c>
      <c r="G8" s="7" t="s">
        <v>68</v>
      </c>
      <c r="H8" s="17" t="s">
        <v>69</v>
      </c>
      <c r="I8" s="7" t="s">
        <v>45</v>
      </c>
      <c r="J8" s="17">
        <v>5</v>
      </c>
      <c r="K8" s="17" t="s">
        <v>46</v>
      </c>
      <c r="L8" s="17" t="s">
        <v>47</v>
      </c>
      <c r="N8" s="17">
        <v>35</v>
      </c>
      <c r="O8" s="17">
        <v>5</v>
      </c>
      <c r="P8" s="17">
        <v>1</v>
      </c>
      <c r="Q8" s="17">
        <v>1</v>
      </c>
      <c r="R8">
        <v>1014677530</v>
      </c>
      <c r="S8">
        <v>2098</v>
      </c>
      <c r="U8" t="s">
        <v>48</v>
      </c>
      <c r="V8" t="s">
        <v>49</v>
      </c>
      <c r="W8">
        <f>MATCH(D8,Отчет!$C:$C,0)</f>
        <v>21</v>
      </c>
    </row>
    <row r="9" spans="1:23" x14ac:dyDescent="0.2">
      <c r="A9" s="17">
        <v>1261685495</v>
      </c>
      <c r="B9" s="17">
        <v>8</v>
      </c>
      <c r="C9" s="17" t="s">
        <v>40</v>
      </c>
      <c r="D9" s="17">
        <v>1261685457</v>
      </c>
      <c r="E9" s="7" t="s">
        <v>70</v>
      </c>
      <c r="F9" s="7" t="s">
        <v>71</v>
      </c>
      <c r="G9" s="7" t="s">
        <v>72</v>
      </c>
      <c r="H9" s="17" t="s">
        <v>73</v>
      </c>
      <c r="I9" s="7" t="s">
        <v>45</v>
      </c>
      <c r="J9" s="17">
        <v>5</v>
      </c>
      <c r="K9" s="17" t="s">
        <v>46</v>
      </c>
      <c r="L9" s="17" t="s">
        <v>47</v>
      </c>
      <c r="N9" s="17">
        <v>40</v>
      </c>
      <c r="O9" s="17">
        <v>5</v>
      </c>
      <c r="P9" s="17">
        <v>1</v>
      </c>
      <c r="Q9" s="17">
        <v>1</v>
      </c>
      <c r="R9">
        <v>1014677530</v>
      </c>
      <c r="S9">
        <v>2098</v>
      </c>
      <c r="U9" t="s">
        <v>48</v>
      </c>
      <c r="V9" t="s">
        <v>49</v>
      </c>
      <c r="W9">
        <f>MATCH(D9,Отчет!$C:$C,0)</f>
        <v>13</v>
      </c>
    </row>
    <row r="10" spans="1:23" x14ac:dyDescent="0.2">
      <c r="A10" s="17">
        <v>1261685563</v>
      </c>
      <c r="B10" s="17">
        <v>7</v>
      </c>
      <c r="C10" s="17" t="s">
        <v>40</v>
      </c>
      <c r="D10" s="17">
        <v>1261685526</v>
      </c>
      <c r="E10" s="7" t="s">
        <v>74</v>
      </c>
      <c r="F10" s="7" t="s">
        <v>63</v>
      </c>
      <c r="G10" s="7" t="s">
        <v>56</v>
      </c>
      <c r="H10" s="17" t="s">
        <v>75</v>
      </c>
      <c r="I10" s="7" t="s">
        <v>45</v>
      </c>
      <c r="J10" s="17">
        <v>5</v>
      </c>
      <c r="K10" s="17" t="s">
        <v>46</v>
      </c>
      <c r="L10" s="17" t="s">
        <v>47</v>
      </c>
      <c r="N10" s="17">
        <v>35</v>
      </c>
      <c r="O10" s="17">
        <v>5</v>
      </c>
      <c r="P10" s="17">
        <v>1</v>
      </c>
      <c r="Q10" s="17">
        <v>1</v>
      </c>
      <c r="R10">
        <v>1014677530</v>
      </c>
      <c r="S10">
        <v>2098</v>
      </c>
      <c r="U10" t="s">
        <v>48</v>
      </c>
      <c r="V10" t="s">
        <v>49</v>
      </c>
      <c r="W10">
        <f>MATCH(D10,Отчет!$C:$C,0)</f>
        <v>22</v>
      </c>
    </row>
    <row r="11" spans="1:23" x14ac:dyDescent="0.2">
      <c r="A11" s="17">
        <v>1261685659</v>
      </c>
      <c r="B11" s="17">
        <v>7</v>
      </c>
      <c r="C11" s="17" t="s">
        <v>40</v>
      </c>
      <c r="D11" s="17">
        <v>1261685608</v>
      </c>
      <c r="E11" s="7" t="s">
        <v>76</v>
      </c>
      <c r="F11" s="7" t="s">
        <v>77</v>
      </c>
      <c r="G11" s="7" t="s">
        <v>43</v>
      </c>
      <c r="H11" s="17" t="s">
        <v>78</v>
      </c>
      <c r="I11" s="7" t="s">
        <v>45</v>
      </c>
      <c r="J11" s="17">
        <v>5</v>
      </c>
      <c r="K11" s="17" t="s">
        <v>46</v>
      </c>
      <c r="L11" s="17" t="s">
        <v>47</v>
      </c>
      <c r="N11" s="17">
        <v>35</v>
      </c>
      <c r="O11" s="17">
        <v>5</v>
      </c>
      <c r="P11" s="17">
        <v>1</v>
      </c>
      <c r="Q11" s="17">
        <v>1</v>
      </c>
      <c r="R11">
        <v>1014677530</v>
      </c>
      <c r="S11">
        <v>2098</v>
      </c>
      <c r="U11" t="s">
        <v>48</v>
      </c>
      <c r="V11" t="s">
        <v>49</v>
      </c>
      <c r="W11">
        <f>MATCH(D11,Отчет!$C:$C,0)</f>
        <v>23</v>
      </c>
    </row>
    <row r="12" spans="1:23" x14ac:dyDescent="0.2">
      <c r="A12" s="17">
        <v>1261685733</v>
      </c>
      <c r="B12" s="17">
        <v>7</v>
      </c>
      <c r="C12" s="17" t="s">
        <v>40</v>
      </c>
      <c r="D12" s="17">
        <v>1261685695</v>
      </c>
      <c r="E12" s="7" t="s">
        <v>79</v>
      </c>
      <c r="F12" s="7" t="s">
        <v>80</v>
      </c>
      <c r="G12" s="7" t="s">
        <v>81</v>
      </c>
      <c r="H12" s="17" t="s">
        <v>82</v>
      </c>
      <c r="I12" s="7" t="s">
        <v>45</v>
      </c>
      <c r="J12" s="17">
        <v>5</v>
      </c>
      <c r="K12" s="17" t="s">
        <v>46</v>
      </c>
      <c r="L12" s="17" t="s">
        <v>47</v>
      </c>
      <c r="N12" s="17">
        <v>35</v>
      </c>
      <c r="O12" s="17">
        <v>5</v>
      </c>
      <c r="P12" s="17">
        <v>1</v>
      </c>
      <c r="Q12" s="17">
        <v>1</v>
      </c>
      <c r="R12">
        <v>1014677530</v>
      </c>
      <c r="S12">
        <v>2098</v>
      </c>
      <c r="U12" t="s">
        <v>48</v>
      </c>
      <c r="V12" t="s">
        <v>49</v>
      </c>
      <c r="W12">
        <f>MATCH(D12,Отчет!$C:$C,0)</f>
        <v>24</v>
      </c>
    </row>
    <row r="13" spans="1:23" x14ac:dyDescent="0.2">
      <c r="A13" s="17">
        <v>1261685876</v>
      </c>
      <c r="B13" s="17">
        <v>6</v>
      </c>
      <c r="C13" s="17" t="s">
        <v>40</v>
      </c>
      <c r="D13" s="17">
        <v>1261685841</v>
      </c>
      <c r="E13" s="7" t="s">
        <v>83</v>
      </c>
      <c r="F13" s="7" t="s">
        <v>84</v>
      </c>
      <c r="G13" s="7" t="s">
        <v>85</v>
      </c>
      <c r="H13" s="17" t="s">
        <v>86</v>
      </c>
      <c r="I13" s="7" t="s">
        <v>45</v>
      </c>
      <c r="J13" s="17">
        <v>5</v>
      </c>
      <c r="K13" s="17" t="s">
        <v>46</v>
      </c>
      <c r="L13" s="17" t="s">
        <v>47</v>
      </c>
      <c r="N13" s="17">
        <v>30</v>
      </c>
      <c r="O13" s="17">
        <v>5</v>
      </c>
      <c r="P13" s="17">
        <v>1</v>
      </c>
      <c r="Q13" s="17">
        <v>1</v>
      </c>
      <c r="R13">
        <v>1014677530</v>
      </c>
      <c r="S13">
        <v>2098</v>
      </c>
      <c r="U13" t="s">
        <v>48</v>
      </c>
      <c r="V13" t="s">
        <v>49</v>
      </c>
      <c r="W13">
        <f>MATCH(D13,Отчет!$C:$C,0)</f>
        <v>25</v>
      </c>
    </row>
    <row r="14" spans="1:23" x14ac:dyDescent="0.2">
      <c r="A14" s="17">
        <v>1261686024</v>
      </c>
      <c r="B14" s="17">
        <v>8</v>
      </c>
      <c r="C14" s="17" t="s">
        <v>40</v>
      </c>
      <c r="D14" s="17">
        <v>1261685989</v>
      </c>
      <c r="E14" s="7" t="s">
        <v>87</v>
      </c>
      <c r="F14" s="7" t="s">
        <v>88</v>
      </c>
      <c r="G14" s="7" t="s">
        <v>89</v>
      </c>
      <c r="H14" s="17" t="s">
        <v>90</v>
      </c>
      <c r="I14" s="7" t="s">
        <v>45</v>
      </c>
      <c r="J14" s="17">
        <v>5</v>
      </c>
      <c r="K14" s="17" t="s">
        <v>46</v>
      </c>
      <c r="L14" s="17" t="s">
        <v>47</v>
      </c>
      <c r="N14" s="17">
        <v>40</v>
      </c>
      <c r="O14" s="17">
        <v>5</v>
      </c>
      <c r="P14" s="17">
        <v>1</v>
      </c>
      <c r="Q14" s="17">
        <v>1</v>
      </c>
      <c r="R14">
        <v>1014677530</v>
      </c>
      <c r="S14">
        <v>2098</v>
      </c>
      <c r="U14" t="s">
        <v>48</v>
      </c>
      <c r="V14" t="s">
        <v>49</v>
      </c>
      <c r="W14">
        <f>MATCH(D14,Отчет!$C:$C,0)</f>
        <v>14</v>
      </c>
    </row>
    <row r="15" spans="1:23" x14ac:dyDescent="0.2">
      <c r="A15" s="17">
        <v>1261686087</v>
      </c>
      <c r="C15" s="17" t="s">
        <v>40</v>
      </c>
      <c r="D15" s="17">
        <v>1261686052</v>
      </c>
      <c r="E15" s="7" t="s">
        <v>91</v>
      </c>
      <c r="F15" s="7" t="s">
        <v>92</v>
      </c>
      <c r="G15" s="7" t="s">
        <v>93</v>
      </c>
      <c r="H15" s="17" t="s">
        <v>94</v>
      </c>
      <c r="I15" s="7" t="s">
        <v>45</v>
      </c>
      <c r="J15" s="17">
        <v>5</v>
      </c>
      <c r="K15" s="17" t="s">
        <v>46</v>
      </c>
      <c r="L15" s="17" t="s">
        <v>47</v>
      </c>
      <c r="M15" s="17">
        <v>0</v>
      </c>
      <c r="N15" s="17">
        <v>0</v>
      </c>
      <c r="O15" s="17">
        <v>5</v>
      </c>
      <c r="Q15" s="17">
        <v>1</v>
      </c>
      <c r="R15">
        <v>1014677530</v>
      </c>
      <c r="S15">
        <v>2098</v>
      </c>
      <c r="U15" t="s">
        <v>48</v>
      </c>
      <c r="V15" t="s">
        <v>49</v>
      </c>
      <c r="W15">
        <f>MATCH(D15,Отчет!$C:$C,0)</f>
        <v>34</v>
      </c>
    </row>
    <row r="16" spans="1:23" x14ac:dyDescent="0.2">
      <c r="A16" s="17">
        <v>1261686156</v>
      </c>
      <c r="B16" s="17">
        <v>6</v>
      </c>
      <c r="C16" s="17" t="s">
        <v>40</v>
      </c>
      <c r="D16" s="17">
        <v>1261686120</v>
      </c>
      <c r="E16" s="7" t="s">
        <v>95</v>
      </c>
      <c r="F16" s="7" t="s">
        <v>96</v>
      </c>
      <c r="G16" s="7" t="s">
        <v>97</v>
      </c>
      <c r="H16" s="17" t="s">
        <v>98</v>
      </c>
      <c r="I16" s="7" t="s">
        <v>45</v>
      </c>
      <c r="J16" s="17">
        <v>5</v>
      </c>
      <c r="K16" s="17" t="s">
        <v>46</v>
      </c>
      <c r="L16" s="17" t="s">
        <v>47</v>
      </c>
      <c r="N16" s="17">
        <v>30</v>
      </c>
      <c r="O16" s="17">
        <v>5</v>
      </c>
      <c r="P16" s="17">
        <v>1</v>
      </c>
      <c r="Q16" s="17">
        <v>1</v>
      </c>
      <c r="R16">
        <v>1014677530</v>
      </c>
      <c r="S16">
        <v>2098</v>
      </c>
      <c r="U16" t="s">
        <v>48</v>
      </c>
      <c r="V16" t="s">
        <v>49</v>
      </c>
      <c r="W16">
        <f>MATCH(D16,Отчет!$C:$C,0)</f>
        <v>26</v>
      </c>
    </row>
    <row r="17" spans="1:23" x14ac:dyDescent="0.2">
      <c r="A17" s="17">
        <v>1261686366</v>
      </c>
      <c r="B17" s="17">
        <v>8</v>
      </c>
      <c r="C17" s="17" t="s">
        <v>40</v>
      </c>
      <c r="D17" s="17">
        <v>1261686330</v>
      </c>
      <c r="E17" s="7" t="s">
        <v>99</v>
      </c>
      <c r="F17" s="7" t="s">
        <v>100</v>
      </c>
      <c r="G17" s="7" t="s">
        <v>101</v>
      </c>
      <c r="H17" s="17" t="s">
        <v>102</v>
      </c>
      <c r="I17" s="7" t="s">
        <v>45</v>
      </c>
      <c r="J17" s="17">
        <v>5</v>
      </c>
      <c r="K17" s="17" t="s">
        <v>46</v>
      </c>
      <c r="L17" s="17" t="s">
        <v>47</v>
      </c>
      <c r="N17" s="17">
        <v>40</v>
      </c>
      <c r="O17" s="17">
        <v>5</v>
      </c>
      <c r="P17" s="17">
        <v>1</v>
      </c>
      <c r="Q17" s="17">
        <v>1</v>
      </c>
      <c r="R17">
        <v>1014677530</v>
      </c>
      <c r="S17">
        <v>2098</v>
      </c>
      <c r="U17" t="s">
        <v>48</v>
      </c>
      <c r="V17" t="s">
        <v>49</v>
      </c>
      <c r="W17">
        <f>MATCH(D17,Отчет!$C:$C,0)</f>
        <v>15</v>
      </c>
    </row>
    <row r="18" spans="1:23" x14ac:dyDescent="0.2">
      <c r="A18" s="17">
        <v>1261686435</v>
      </c>
      <c r="B18" s="17">
        <v>5</v>
      </c>
      <c r="C18" s="17" t="s">
        <v>40</v>
      </c>
      <c r="D18" s="17">
        <v>1261686395</v>
      </c>
      <c r="E18" s="7" t="s">
        <v>103</v>
      </c>
      <c r="F18" s="7" t="s">
        <v>104</v>
      </c>
      <c r="G18" s="7" t="s">
        <v>81</v>
      </c>
      <c r="H18" s="17" t="s">
        <v>105</v>
      </c>
      <c r="I18" s="7" t="s">
        <v>45</v>
      </c>
      <c r="J18" s="17">
        <v>5</v>
      </c>
      <c r="K18" s="17" t="s">
        <v>46</v>
      </c>
      <c r="L18" s="17" t="s">
        <v>47</v>
      </c>
      <c r="N18" s="17">
        <v>25</v>
      </c>
      <c r="O18" s="17">
        <v>5</v>
      </c>
      <c r="P18" s="17">
        <v>1</v>
      </c>
      <c r="Q18" s="17">
        <v>1</v>
      </c>
      <c r="R18">
        <v>1014677530</v>
      </c>
      <c r="S18">
        <v>2098</v>
      </c>
      <c r="U18" t="s">
        <v>48</v>
      </c>
      <c r="V18" t="s">
        <v>49</v>
      </c>
      <c r="W18">
        <f>MATCH(D18,Отчет!$C:$C,0)</f>
        <v>30</v>
      </c>
    </row>
    <row r="19" spans="1:23" x14ac:dyDescent="0.2">
      <c r="A19" s="17">
        <v>1261686508</v>
      </c>
      <c r="B19" s="17">
        <v>8</v>
      </c>
      <c r="C19" s="17" t="s">
        <v>40</v>
      </c>
      <c r="D19" s="17">
        <v>1261686471</v>
      </c>
      <c r="E19" s="7" t="s">
        <v>106</v>
      </c>
      <c r="F19" s="7" t="s">
        <v>107</v>
      </c>
      <c r="G19" s="7" t="s">
        <v>108</v>
      </c>
      <c r="H19" s="17" t="s">
        <v>109</v>
      </c>
      <c r="I19" s="7" t="s">
        <v>45</v>
      </c>
      <c r="J19" s="17">
        <v>5</v>
      </c>
      <c r="K19" s="17" t="s">
        <v>46</v>
      </c>
      <c r="L19" s="17" t="s">
        <v>47</v>
      </c>
      <c r="N19" s="17">
        <v>40</v>
      </c>
      <c r="O19" s="17">
        <v>5</v>
      </c>
      <c r="P19" s="17">
        <v>1</v>
      </c>
      <c r="Q19" s="17">
        <v>1</v>
      </c>
      <c r="R19">
        <v>1014677530</v>
      </c>
      <c r="S19">
        <v>2098</v>
      </c>
      <c r="U19" t="s">
        <v>48</v>
      </c>
      <c r="V19" t="s">
        <v>49</v>
      </c>
      <c r="W19">
        <f>MATCH(D19,Отчет!$C:$C,0)</f>
        <v>16</v>
      </c>
    </row>
    <row r="20" spans="1:23" x14ac:dyDescent="0.2">
      <c r="A20" s="17">
        <v>1261686586</v>
      </c>
      <c r="B20" s="17">
        <v>5</v>
      </c>
      <c r="C20" s="17" t="s">
        <v>40</v>
      </c>
      <c r="D20" s="17">
        <v>1261686545</v>
      </c>
      <c r="E20" s="7" t="s">
        <v>110</v>
      </c>
      <c r="F20" s="7" t="s">
        <v>42</v>
      </c>
      <c r="G20" s="7" t="s">
        <v>111</v>
      </c>
      <c r="H20" s="17" t="s">
        <v>112</v>
      </c>
      <c r="I20" s="7" t="s">
        <v>45</v>
      </c>
      <c r="J20" s="17">
        <v>5</v>
      </c>
      <c r="K20" s="17" t="s">
        <v>46</v>
      </c>
      <c r="L20" s="17" t="s">
        <v>47</v>
      </c>
      <c r="N20" s="17">
        <v>25</v>
      </c>
      <c r="O20" s="17">
        <v>5</v>
      </c>
      <c r="P20" s="17">
        <v>1</v>
      </c>
      <c r="Q20" s="17">
        <v>1</v>
      </c>
      <c r="R20">
        <v>1014677530</v>
      </c>
      <c r="S20">
        <v>2098</v>
      </c>
      <c r="U20" t="s">
        <v>48</v>
      </c>
      <c r="V20" t="s">
        <v>49</v>
      </c>
      <c r="W20">
        <f>MATCH(D20,Отчет!$C:$C,0)</f>
        <v>31</v>
      </c>
    </row>
    <row r="21" spans="1:23" x14ac:dyDescent="0.2">
      <c r="A21" s="17">
        <v>1261686652</v>
      </c>
      <c r="B21" s="17">
        <v>6</v>
      </c>
      <c r="C21" s="17" t="s">
        <v>40</v>
      </c>
      <c r="D21" s="17">
        <v>1261686617</v>
      </c>
      <c r="E21" s="7" t="s">
        <v>113</v>
      </c>
      <c r="F21" s="7" t="s">
        <v>114</v>
      </c>
      <c r="G21" s="7" t="s">
        <v>115</v>
      </c>
      <c r="H21" s="17" t="s">
        <v>116</v>
      </c>
      <c r="I21" s="7" t="s">
        <v>45</v>
      </c>
      <c r="J21" s="17">
        <v>5</v>
      </c>
      <c r="K21" s="17" t="s">
        <v>46</v>
      </c>
      <c r="L21" s="17" t="s">
        <v>47</v>
      </c>
      <c r="N21" s="17">
        <v>30</v>
      </c>
      <c r="O21" s="17">
        <v>5</v>
      </c>
      <c r="P21" s="17">
        <v>1</v>
      </c>
      <c r="Q21" s="17">
        <v>0</v>
      </c>
      <c r="R21">
        <v>1014677530</v>
      </c>
      <c r="S21">
        <v>2098</v>
      </c>
      <c r="U21" t="s">
        <v>48</v>
      </c>
      <c r="V21" t="s">
        <v>49</v>
      </c>
      <c r="W21">
        <f>MATCH(D21,Отчет!$C:$C,0)</f>
        <v>27</v>
      </c>
    </row>
    <row r="22" spans="1:23" x14ac:dyDescent="0.2">
      <c r="A22" s="17">
        <v>1261686745</v>
      </c>
      <c r="B22" s="17">
        <v>9</v>
      </c>
      <c r="C22" s="17" t="s">
        <v>40</v>
      </c>
      <c r="D22" s="17">
        <v>1261686699</v>
      </c>
      <c r="E22" s="7" t="s">
        <v>117</v>
      </c>
      <c r="F22" s="7" t="s">
        <v>118</v>
      </c>
      <c r="G22" s="7" t="s">
        <v>52</v>
      </c>
      <c r="H22" s="17" t="s">
        <v>119</v>
      </c>
      <c r="I22" s="7" t="s">
        <v>45</v>
      </c>
      <c r="J22" s="17">
        <v>5</v>
      </c>
      <c r="K22" s="17" t="s">
        <v>46</v>
      </c>
      <c r="L22" s="17" t="s">
        <v>47</v>
      </c>
      <c r="N22" s="17">
        <v>45</v>
      </c>
      <c r="O22" s="17">
        <v>5</v>
      </c>
      <c r="P22" s="17">
        <v>1</v>
      </c>
      <c r="Q22" s="17">
        <v>1</v>
      </c>
      <c r="R22">
        <v>1014677530</v>
      </c>
      <c r="S22">
        <v>2098</v>
      </c>
      <c r="U22" t="s">
        <v>48</v>
      </c>
      <c r="V22" t="s">
        <v>49</v>
      </c>
      <c r="W22">
        <f>MATCH(D22,Отчет!$C:$C,0)</f>
        <v>12</v>
      </c>
    </row>
    <row r="23" spans="1:23" x14ac:dyDescent="0.2">
      <c r="A23" s="17">
        <v>1261686808</v>
      </c>
      <c r="B23" s="17">
        <v>8</v>
      </c>
      <c r="C23" s="17" t="s">
        <v>40</v>
      </c>
      <c r="D23" s="17">
        <v>1261686773</v>
      </c>
      <c r="E23" s="7" t="s">
        <v>120</v>
      </c>
      <c r="F23" s="7" t="s">
        <v>121</v>
      </c>
      <c r="G23" s="7" t="s">
        <v>101</v>
      </c>
      <c r="H23" s="17" t="s">
        <v>122</v>
      </c>
      <c r="I23" s="7" t="s">
        <v>45</v>
      </c>
      <c r="J23" s="17">
        <v>5</v>
      </c>
      <c r="K23" s="17" t="s">
        <v>46</v>
      </c>
      <c r="L23" s="17" t="s">
        <v>47</v>
      </c>
      <c r="N23" s="17">
        <v>40</v>
      </c>
      <c r="O23" s="17">
        <v>5</v>
      </c>
      <c r="P23" s="17">
        <v>1</v>
      </c>
      <c r="Q23" s="17">
        <v>1</v>
      </c>
      <c r="R23">
        <v>1014677530</v>
      </c>
      <c r="S23">
        <v>2098</v>
      </c>
      <c r="U23" t="s">
        <v>48</v>
      </c>
      <c r="V23" t="s">
        <v>49</v>
      </c>
      <c r="W23">
        <f>MATCH(D23,Отчет!$C:$C,0)</f>
        <v>17</v>
      </c>
    </row>
    <row r="24" spans="1:23" x14ac:dyDescent="0.2">
      <c r="A24" s="17">
        <v>1261686872</v>
      </c>
      <c r="B24" s="17">
        <v>6</v>
      </c>
      <c r="C24" s="17" t="s">
        <v>40</v>
      </c>
      <c r="D24" s="17">
        <v>1261686837</v>
      </c>
      <c r="E24" s="7" t="s">
        <v>123</v>
      </c>
      <c r="F24" s="7" t="s">
        <v>124</v>
      </c>
      <c r="G24" s="7" t="s">
        <v>125</v>
      </c>
      <c r="H24" s="17" t="s">
        <v>126</v>
      </c>
      <c r="I24" s="7" t="s">
        <v>45</v>
      </c>
      <c r="J24" s="17">
        <v>5</v>
      </c>
      <c r="K24" s="17" t="s">
        <v>46</v>
      </c>
      <c r="L24" s="17" t="s">
        <v>47</v>
      </c>
      <c r="N24" s="17">
        <v>30</v>
      </c>
      <c r="O24" s="17">
        <v>5</v>
      </c>
      <c r="P24" s="17">
        <v>1</v>
      </c>
      <c r="Q24" s="17">
        <v>1</v>
      </c>
      <c r="R24">
        <v>1014677530</v>
      </c>
      <c r="S24">
        <v>2098</v>
      </c>
      <c r="U24" t="s">
        <v>48</v>
      </c>
      <c r="V24" t="s">
        <v>49</v>
      </c>
      <c r="W24">
        <f>MATCH(D24,Отчет!$C:$C,0)</f>
        <v>28</v>
      </c>
    </row>
    <row r="25" spans="1:23" x14ac:dyDescent="0.2">
      <c r="A25" s="17">
        <v>1261685068</v>
      </c>
      <c r="B25" s="17">
        <v>5</v>
      </c>
      <c r="C25" s="17" t="s">
        <v>40</v>
      </c>
      <c r="D25" s="17">
        <v>1261685025</v>
      </c>
      <c r="E25" s="7" t="s">
        <v>127</v>
      </c>
      <c r="F25" s="7" t="s">
        <v>128</v>
      </c>
      <c r="G25" s="7" t="s">
        <v>129</v>
      </c>
      <c r="H25" s="17" t="s">
        <v>130</v>
      </c>
      <c r="I25" s="7" t="s">
        <v>45</v>
      </c>
      <c r="J25" s="17">
        <v>5</v>
      </c>
      <c r="K25" s="17" t="s">
        <v>46</v>
      </c>
      <c r="L25" s="17" t="s">
        <v>47</v>
      </c>
      <c r="N25" s="17">
        <v>25</v>
      </c>
      <c r="O25" s="17">
        <v>5</v>
      </c>
      <c r="P25" s="17">
        <v>1</v>
      </c>
      <c r="Q25" s="17">
        <v>1</v>
      </c>
      <c r="R25">
        <v>1014677530</v>
      </c>
      <c r="S25">
        <v>2098</v>
      </c>
      <c r="U25" t="s">
        <v>48</v>
      </c>
      <c r="V25" t="s">
        <v>49</v>
      </c>
      <c r="W25">
        <f>MATCH(D25,Отчет!$C:$C,0)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2016-01-19T09:19:00Z</dcterms:modified>
</cp:coreProperties>
</file>