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20" windowWidth="15480" windowHeight="7590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Смета!$D$5:$E$12</definedName>
    <definedName name="Дек06_2Д">[3]ОтчЗакуп!$FB$6</definedName>
    <definedName name="Дек07">[3]ОтчЗакуп!$EN$6</definedName>
    <definedName name="Должности">Списки!$D$2:$D$61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">Списки!$AC$1:$AC$8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Смета!$D$5:$D$12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Записка!$A$1:$G$36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Списки!$A$2:$A$58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45621"/>
</workbook>
</file>

<file path=xl/calcChain.xml><?xml version="1.0" encoding="utf-8"?>
<calcChain xmlns="http://schemas.openxmlformats.org/spreadsheetml/2006/main">
  <c r="D12" i="1" l="1"/>
  <c r="H6" i="4" l="1"/>
  <c r="G17" i="1" l="1"/>
  <c r="F5" i="4" l="1"/>
  <c r="F9" i="4"/>
  <c r="E5" i="4" l="1"/>
  <c r="E9" i="4" l="1"/>
  <c r="H14" i="4" s="1"/>
  <c r="D5" i="4" l="1"/>
  <c r="D7" i="4" l="1"/>
  <c r="D11" i="1"/>
  <c r="D10" i="1"/>
  <c r="D9" i="1"/>
  <c r="D8" i="4" l="1"/>
  <c r="D9" i="4" s="1"/>
  <c r="B3" i="4"/>
  <c r="G5" i="4"/>
  <c r="H5" i="4" s="1"/>
  <c r="G9" i="4" l="1"/>
  <c r="H9" i="4" s="1"/>
  <c r="D10" i="4" l="1"/>
  <c r="D12" i="4"/>
  <c r="D11" i="4" l="1"/>
  <c r="C17" i="4" s="1"/>
  <c r="B24" i="1" s="1"/>
  <c r="C19" i="4" l="1"/>
  <c r="C16" i="4"/>
  <c r="B23" i="1" s="1"/>
  <c r="C15" i="4"/>
  <c r="B22" i="1" s="1"/>
  <c r="C18" i="4"/>
  <c r="C21" i="4"/>
  <c r="C20" i="4"/>
  <c r="H20" i="4" l="1"/>
  <c r="H18" i="4"/>
  <c r="H16" i="4"/>
  <c r="D23" i="1" s="1"/>
  <c r="H17" i="4"/>
  <c r="D24" i="1" s="1"/>
  <c r="H19" i="4"/>
  <c r="H21" i="4"/>
  <c r="H15" i="4"/>
  <c r="D22" i="1" s="1"/>
</calcChain>
</file>

<file path=xl/sharedStrings.xml><?xml version="1.0" encoding="utf-8"?>
<sst xmlns="http://schemas.openxmlformats.org/spreadsheetml/2006/main" count="1449" uniqueCount="742">
  <si>
    <t>Служебная записка о командировании</t>
  </si>
  <si>
    <t>Наименование подразделения</t>
  </si>
  <si>
    <t>Учетный шифр</t>
  </si>
  <si>
    <t>Кафедра физического воспитания</t>
  </si>
  <si>
    <t>Библиотека</t>
  </si>
  <si>
    <t>Факультет довузовской подготовки</t>
  </si>
  <si>
    <t>Резерв ректора</t>
  </si>
  <si>
    <t>10.03</t>
  </si>
  <si>
    <t>Многопрофильные олимпиады школьников</t>
  </si>
  <si>
    <t>Декан</t>
  </si>
  <si>
    <t>Профессор</t>
  </si>
  <si>
    <t>Доцент</t>
  </si>
  <si>
    <t>Старший преподаватель</t>
  </si>
  <si>
    <t>Преподаватель</t>
  </si>
  <si>
    <t>Эксперт</t>
  </si>
  <si>
    <t>Аналитик</t>
  </si>
  <si>
    <t>Заведующий лабораторией</t>
  </si>
  <si>
    <t>Ведущий научный сотрудник</t>
  </si>
  <si>
    <t>Ведущий электроник</t>
  </si>
  <si>
    <t>Ведущий юрисконсульт</t>
  </si>
  <si>
    <t>Водитель автомобиля</t>
  </si>
  <si>
    <t>Дизайнер</t>
  </si>
  <si>
    <t>Директор</t>
  </si>
  <si>
    <t>Начальник отдела</t>
  </si>
  <si>
    <t>Заведующий общежитием</t>
  </si>
  <si>
    <t>Заведующий сектором</t>
  </si>
  <si>
    <t>Заведующий складом</t>
  </si>
  <si>
    <t>Заместитель главного бухгалтера</t>
  </si>
  <si>
    <t>Заместитель декана</t>
  </si>
  <si>
    <t>Заместитель директора</t>
  </si>
  <si>
    <t>Заместитель заведующего лабораторией</t>
  </si>
  <si>
    <t>Заместитель заведующего общежитием</t>
  </si>
  <si>
    <t>Заместитель начальника отдела</t>
  </si>
  <si>
    <t>Инженер</t>
  </si>
  <si>
    <t>Инженер 2 категории</t>
  </si>
  <si>
    <t>Инженер-программист</t>
  </si>
  <si>
    <t>Комендант</t>
  </si>
  <si>
    <t>Корректор</t>
  </si>
  <si>
    <t>Старший научный сотрудник</t>
  </si>
  <si>
    <t>Научный сотрудник</t>
  </si>
  <si>
    <t>Младший научный сотрудник</t>
  </si>
  <si>
    <t>Оператор копировальных и множительных машин</t>
  </si>
  <si>
    <t>Редактор</t>
  </si>
  <si>
    <t>Руководитель департамента</t>
  </si>
  <si>
    <t>Секретарь</t>
  </si>
  <si>
    <t>Советник</t>
  </si>
  <si>
    <t>Специалист по кадрам</t>
  </si>
  <si>
    <t>Специалист по учебно-методической работе</t>
  </si>
  <si>
    <t>Специалист по учебно-методической работе 2 категории</t>
  </si>
  <si>
    <t>Менеджер</t>
  </si>
  <si>
    <t>Стажер-исследователь</t>
  </si>
  <si>
    <t>Техник</t>
  </si>
  <si>
    <t>Ученый секретарь</t>
  </si>
  <si>
    <t>Экономист</t>
  </si>
  <si>
    <t>Юрисконсульт</t>
  </si>
  <si>
    <t>Диспетчер</t>
  </si>
  <si>
    <t>Лаборант</t>
  </si>
  <si>
    <t>Библиотекарь</t>
  </si>
  <si>
    <t>Библиотекарь 1 категории</t>
  </si>
  <si>
    <t>Бухгалтер</t>
  </si>
  <si>
    <t>Бухгалтер 1 категории</t>
  </si>
  <si>
    <t>Ведущий инженер</t>
  </si>
  <si>
    <t>Должность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</si>
  <si>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</si>
  <si>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</si>
  <si>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</si>
  <si>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</si>
  <si>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</si>
  <si>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</si>
  <si>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</si>
  <si>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</si>
  <si>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</si>
  <si>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</si>
  <si>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</si>
  <si>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</si>
  <si>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</si>
  <si>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</si>
  <si>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КОСГУ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</si>
  <si>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</si>
  <si>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</si>
  <si>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</si>
  <si>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</si>
  <si>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</si>
  <si>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</si>
  <si>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</si>
  <si>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</si>
  <si>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</si>
  <si>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</si>
  <si>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</si>
  <si>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</si>
  <si>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</si>
  <si>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</si>
  <si>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</si>
  <si>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</si>
  <si>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</si>
  <si>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</si>
  <si>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</si>
  <si>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</si>
  <si>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</si>
  <si>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</si>
  <si>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</si>
  <si>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Японские йены</t>
  </si>
  <si>
    <t>Английские  фунты стерлингов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</si>
  <si>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</si>
  <si>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</si>
  <si>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</si>
  <si>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</si>
  <si>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</si>
  <si>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</si>
  <si>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</si>
  <si>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</si>
  <si>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</si>
  <si>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</si>
  <si>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</si>
  <si>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</si>
  <si>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1.1.1.Создание и поддержка центров передовых исследований</t>
  </si>
  <si>
    <t>1.1.2.Создание и поддержка Центров перспективных исследований по актуальным научным направлениям</t>
  </si>
  <si>
    <t>1.1.3.Создание и поддержка международных исследовательских лабораторий</t>
  </si>
  <si>
    <t>1.2.1.Развитие фундаментальных научных исследований</t>
  </si>
  <si>
    <t>1.2.2.Системы эмпирических обследований и базы данных</t>
  </si>
  <si>
    <t>1.2.3.Организация прикладных научных исследований в интересах органов государственной власти, бизнеса</t>
  </si>
  <si>
    <t>1.2.4.Мониторинг перспективных рынков прикладных научных исследований и разработок</t>
  </si>
  <si>
    <t xml:space="preserve">1.2.5.Информационное обеспечение, организация и хранение баз данных </t>
  </si>
  <si>
    <t>1.2.6.Обеспечение поддержки и развития  международных научных партнерств</t>
  </si>
  <si>
    <t>1.2.7.Развитие прикладных научных исследований и разработок в интересах Администрации Президента, Правительства РФ</t>
  </si>
  <si>
    <t>1.2.8.Развитие механизмов поддержки инновационного предпринимательства</t>
  </si>
  <si>
    <t>1.3.1.Система международной экспертизы исследовательских проектов и научных коллективов</t>
  </si>
  <si>
    <t>1.3.2.Система лингвистической поддержки публикаций на иностранном языке</t>
  </si>
  <si>
    <t>1.3.3.Повышение качества журналов ВШЭ</t>
  </si>
  <si>
    <t xml:space="preserve">1.3.3.Оптимизация структуры научных подразделений </t>
  </si>
  <si>
    <t xml:space="preserve">1.4.1.Оптимизация структуры научных подразделений </t>
  </si>
  <si>
    <t>1.4.2.Профессионализация менеджмента научных исследований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</si>
  <si>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</si>
  <si>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1.4.4.Внедрение новой системы управления наукой на факультетах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</si>
  <si>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</si>
  <si>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</si>
  <si>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2.1.2.Развитие системы оценки эффективности и оценки качества образовательных программ</t>
  </si>
  <si>
    <t>2.1.3.Интернационализация образовательных программ</t>
  </si>
  <si>
    <t>2.1.4.Совершенствование технологий организации учебного процесса</t>
  </si>
  <si>
    <t>2.1.5.Формирование линейки глобально конкурентоспособных образовательных продуктов</t>
  </si>
  <si>
    <t>2.2.1.Развитие электронного обучения</t>
  </si>
  <si>
    <t>2.3.1.Развитие системы аспирантских школ - внедрение новой модели аспирантской подготовки</t>
  </si>
  <si>
    <t>2.3.2.Развитие программы "Академическая аспирантура" (Structured PhD program)  и интернационализация аспирантуры</t>
  </si>
  <si>
    <t>2.4.1.Развитие модели "Учебный офис"</t>
  </si>
  <si>
    <t>2.4.2.Развитие академического руководства образовательными программами</t>
  </si>
  <si>
    <t xml:space="preserve">2.5.1.Разработка англоязычных ДПП, в т.ч. программ Master in и ExMaster in </t>
  </si>
  <si>
    <t>2.5.2.Ориентация программ ДПО для студентов ВШЭ</t>
  </si>
  <si>
    <t>2.5.3.Внешняя экспертиза программ дополнительного профессионального образования</t>
  </si>
  <si>
    <t>2.5.4.Укрупнение и развитие конкурентоспособных Школ непрерывного образования</t>
  </si>
  <si>
    <t xml:space="preserve">3.1.1.Участие в международных образовательных ярмарках </t>
  </si>
  <si>
    <t>3.1.2.Выход на новые географические рынки (Малайзия, Турция, Бразилия, Мексика)</t>
  </si>
  <si>
    <t>3.1.3.Расширение присутствия в странах СНГ и ЦВЕ: "Новые города", "Осенние дни ВШЭ"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</si>
  <si>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</si>
  <si>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3.2.3.Привлечение талантливой молодежи из зарубежных стран: олимпиады и конкурсы  </t>
  </si>
  <si>
    <t xml:space="preserve">3.2.4.Развитие  Лицея ВШЭ как модельного образца старшей школы нового поколения </t>
  </si>
  <si>
    <t>3.2.5.Расширение линейки предметных олимпиад, конкурсы проектных работ для школьников</t>
  </si>
  <si>
    <t>3.2.6.Привлечение талантливой молодежи в магистратуру: олимпиады и подготовительное отделение</t>
  </si>
  <si>
    <t>3.3.1.Распределенный лицей - образовательная сеть ВШЭ</t>
  </si>
  <si>
    <t>3.3.2.Развитие и формирование новых партнерств в странах ЦВЕ и СНГ</t>
  </si>
  <si>
    <t>3.3.3.Развитие эффективных форм привлечения школьников через партнерства: "Партнерские школы" и "Региональные центры"</t>
  </si>
  <si>
    <t>3.3.4.Развитие "ресурсных" центров в странах ближнего и дальнего зарубежья</t>
  </si>
  <si>
    <t>3.3.5.Проведение мероприятий исходящей студенческой мобильности</t>
  </si>
  <si>
    <t>3.4.1.Разработка технологии приема в магистратуру и аспирантуру, аналогичной международному рекрутингу на PhD программы</t>
  </si>
  <si>
    <t>4.1.1.Внедрение международно признанных процедур конкурсного отбора</t>
  </si>
  <si>
    <t>4.1.2.Реализация программ стимулирования научно-педагогических работников для повышения их научной продуктивности</t>
  </si>
  <si>
    <t>4.1.3.Реализация программ повышения квалификации и профессионального развития научно-педагогических работников</t>
  </si>
  <si>
    <t>4.1.4.Реализация программы Кадрового резерва</t>
  </si>
  <si>
    <t>4.2.1.Развитие программ социальной поддержки специалистов, привлеченных с международного рынка труда</t>
  </si>
  <si>
    <t>4.2.2.Программы адаптации специалистов, привлеченных с международного рынка труда</t>
  </si>
  <si>
    <t>4.2.3.Сервисы для иностранных граждан, приглашенных в ВШЭ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</si>
  <si>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</si>
  <si>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4.3.2.Формирование механизмов эффективной мотивации административных работников</t>
  </si>
  <si>
    <t>4.3.3.Совершенствование профессиональных компетенций АУП и УВП</t>
  </si>
  <si>
    <t>4.3.4.Административный кадровый резерв</t>
  </si>
  <si>
    <t>5.1.1.Завершение реорганизации структуры университета на базе укрупненных научно-образовательных подразделений</t>
  </si>
  <si>
    <t>5.2.1.Создание системы «одного окна» в системе административных подразделений (бэк-офиса) ВШЭ на базе электронных услуг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</si>
  <si>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</si>
  <si>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5.2.3.Запуск экспертной площадки краудсорсинга организационных инноваций</t>
  </si>
  <si>
    <t>5.3.1.Внедрение системы финансового управления на факультетах</t>
  </si>
  <si>
    <t>5.3.2.Внедрение бюджетирования образовательных программ</t>
  </si>
  <si>
    <t>5.3.3.Автоматизация процедур финансового планирования и управления расходами</t>
  </si>
  <si>
    <t>5.4.1.Обеспечение соответствия функциональности корпоративных информационных систем требованиям развития университета</t>
  </si>
  <si>
    <t>5.4.2.Переход к проектной модели клиенто-ориентированного управления развитием информационных технологий</t>
  </si>
  <si>
    <t>5.5.Комфортная университетская среда</t>
  </si>
  <si>
    <t>5.5.1.Оснащение зданий кампуса ВШЭ оборудованием для людей с ограниченными физическими возможностями (пандусы и т.д.)</t>
  </si>
  <si>
    <t>5.5.2.Создание гибридных пространств, оборудованных специальной мебелью для возможности трансформации пространства</t>
  </si>
  <si>
    <t>5.5.3.Оборудование выставочных зон в зданиях кампуса ВШЭ</t>
  </si>
  <si>
    <t>5.5.4.Выделение и оборудование комнат отдыха в учебно-лабораторных зданиях кампуса ВШЭ</t>
  </si>
  <si>
    <t>6.1.2.Проведение культурно-массовых университетских мероприятий для москвичей</t>
  </si>
  <si>
    <t>6.1.3.Развитие социальной активности москвичей</t>
  </si>
  <si>
    <t>6.2.1.Распространение образовательных продуктов высшего образования в области социально-экономических наук</t>
  </si>
  <si>
    <t>6.2.2.Продвижение российского образование через on-line курсы ВШЭ на русском языке</t>
  </si>
  <si>
    <t>6.2.3.Развитие партнерств с ведущими вузами России, направленное на улучшение качества высшего образования</t>
  </si>
  <si>
    <t>6.2.4.Поддержка школ в трудных социальных условиях</t>
  </si>
  <si>
    <t>6.2.5.Открытая площадка профессионального развития учителей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</si>
  <si>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</si>
  <si>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</si>
  <si>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</si>
  <si>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</si>
  <si>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</si>
  <si>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7.3.2.Продвижение ВШЭ через коммуникацию с зарубежными университетскими и другими партнерами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</si>
  <si>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</si>
  <si>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>8.1.1.Содержание кампуса</t>
  </si>
  <si>
    <t>Направление расходования средств субсидии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</si>
  <si>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</si>
  <si>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</si>
  <si>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6.1.1.Проведение просветительских мероприятий университета и на открытых площадках г. Москвы</t>
  </si>
  <si>
    <t>Департамент иностранных языков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</si>
  <si>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</si>
  <si>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</si>
  <si>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</si>
  <si>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</si>
  <si>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</si>
  <si>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</si>
  <si>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</si>
  <si>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</si>
  <si>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</si>
  <si>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</si>
  <si>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</si>
  <si>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</si>
  <si>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</si>
  <si>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</si>
  <si>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</si>
  <si>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</si>
  <si>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</si>
  <si>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</si>
  <si>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</si>
  <si>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</si>
  <si>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</si>
  <si>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</si>
  <si>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</si>
  <si>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</si>
  <si>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</si>
  <si>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</si>
  <si>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</si>
  <si>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</si>
  <si>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</si>
  <si>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</si>
  <si>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</si>
  <si>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</si>
  <si>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</si>
  <si>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</si>
  <si>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</si>
  <si>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</si>
  <si>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</si>
  <si>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</si>
  <si>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</si>
  <si>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</si>
  <si>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</si>
  <si>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</si>
  <si>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</si>
  <si>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</si>
  <si>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</si>
  <si>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</si>
  <si>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</si>
  <si>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</si>
  <si>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</si>
  <si>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</si>
  <si>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</si>
  <si>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</si>
  <si>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</si>
  <si>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</si>
  <si>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</si>
  <si>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</si>
  <si>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</si>
  <si>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</si>
  <si>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</si>
  <si>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</si>
  <si>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</si>
  <si>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</si>
  <si>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</si>
  <si>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</si>
  <si>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</si>
  <si>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</si>
  <si>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</si>
  <si>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</si>
  <si>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</si>
  <si>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</si>
  <si>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</si>
  <si>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</si>
  <si>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</si>
  <si>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</si>
  <si>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</si>
  <si>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</si>
  <si>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</si>
  <si>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</si>
  <si>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</si>
  <si>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</si>
  <si>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</si>
  <si>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</si>
  <si>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</si>
  <si>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</si>
  <si>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</si>
  <si>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</si>
  <si>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</si>
  <si>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</si>
  <si>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</si>
  <si>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</si>
  <si>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</si>
  <si>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</si>
  <si>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</si>
  <si>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</si>
  <si>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</si>
  <si>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</si>
  <si>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</si>
  <si>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</si>
  <si>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</si>
  <si>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</si>
  <si>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</si>
  <si>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</si>
  <si>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</si>
  <si>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</si>
  <si>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</si>
  <si>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</si>
  <si>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</si>
  <si>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</si>
  <si>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</si>
  <si>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</si>
  <si>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</si>
  <si>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</si>
  <si>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</si>
  <si>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</si>
  <si>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</si>
  <si>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</si>
  <si>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</si>
  <si>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</si>
  <si>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</si>
  <si>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</si>
  <si>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</si>
  <si>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</si>
  <si>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</si>
  <si>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</si>
  <si>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</si>
  <si>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</si>
  <si>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</si>
  <si>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</si>
  <si>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</si>
  <si>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</si>
  <si>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</si>
  <si>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</si>
  <si>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</si>
  <si>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</si>
  <si>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</si>
  <si>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</si>
  <si>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</si>
  <si>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</si>
  <si>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</si>
  <si>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</si>
  <si>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</si>
  <si>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</si>
  <si>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</si>
  <si>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</si>
  <si>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</si>
  <si>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</si>
  <si>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</si>
  <si>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</si>
  <si>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</si>
  <si>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</si>
  <si>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</si>
  <si>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</si>
  <si>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Источник финансирования командировки (основной)</t>
  </si>
  <si>
    <t>УТВЕРЖДАЮ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</si>
  <si>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</si>
  <si>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</si>
  <si>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</si>
  <si>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</si>
  <si>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</si>
  <si>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</si>
  <si>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</si>
  <si>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</si>
  <si>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>Должность адресата</t>
  </si>
  <si>
    <t>ФИО</t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</si>
  <si>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</si>
  <si>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</si>
  <si>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</si>
  <si>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</si>
  <si>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</si>
  <si>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</si>
  <si>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</si>
  <si>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</si>
  <si>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</si>
  <si>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</si>
  <si>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</si>
  <si>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</si>
  <si>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</si>
  <si>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</si>
  <si>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</si>
  <si>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</si>
  <si>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</si>
  <si>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</si>
  <si>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</si>
  <si>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</si>
  <si>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</si>
  <si>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</si>
  <si>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</si>
  <si>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</si>
  <si>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</si>
  <si>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</si>
  <si>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</si>
  <si>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</si>
  <si>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</si>
  <si>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</si>
  <si>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</si>
  <si>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</si>
  <si>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</si>
  <si>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</si>
  <si>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</si>
  <si>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</si>
  <si>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</si>
  <si>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</si>
  <si>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</si>
  <si>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</si>
  <si>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</si>
  <si>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</si>
  <si>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</si>
  <si>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</si>
  <si>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</si>
  <si>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</si>
  <si>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</si>
  <si>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</si>
  <si>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</si>
  <si>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</si>
  <si>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</si>
  <si>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</si>
  <si>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</si>
  <si>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</si>
  <si>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</si>
  <si>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</si>
  <si>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</si>
  <si>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</si>
  <si>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</si>
  <si>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</si>
  <si>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</si>
  <si>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</si>
  <si>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</si>
  <si>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</si>
  <si>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</si>
  <si>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</si>
  <si>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</si>
  <si>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</si>
  <si>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</si>
  <si>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</si>
  <si>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</si>
  <si>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</si>
  <si>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</si>
  <si>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</si>
  <si>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</si>
  <si>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</si>
  <si>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</si>
  <si>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</si>
  <si>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</si>
  <si>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</si>
  <si>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</si>
  <si>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</si>
  <si>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</si>
  <si>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</si>
  <si>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</si>
  <si>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</si>
  <si>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</si>
  <si>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</si>
  <si>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</si>
  <si>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</si>
  <si>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</si>
  <si>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</si>
  <si>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</si>
  <si>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</si>
  <si>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</si>
  <si>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</si>
  <si>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</si>
  <si>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</si>
  <si>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</si>
  <si>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</si>
  <si>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</si>
  <si>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</si>
  <si>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</si>
  <si>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</si>
  <si>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</si>
  <si>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</si>
  <si>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</si>
  <si>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</si>
  <si>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</si>
  <si>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</si>
  <si>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</si>
  <si>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</si>
  <si>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</si>
  <si>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</si>
  <si>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</si>
  <si>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</si>
  <si>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</si>
  <si>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</si>
  <si>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</si>
  <si>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</si>
  <si>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</si>
  <si>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</si>
  <si>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</si>
  <si>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</si>
  <si>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</si>
  <si>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</si>
  <si>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</si>
  <si>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</si>
  <si>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</si>
  <si>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</si>
  <si>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</si>
  <si>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</si>
  <si>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</si>
  <si>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</si>
  <si>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</si>
  <si>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</si>
  <si>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</si>
  <si>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</si>
  <si>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</si>
  <si>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</si>
  <si>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</si>
  <si>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</si>
  <si>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</si>
  <si>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</si>
  <si>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</si>
  <si>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</si>
  <si>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</si>
  <si>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</si>
  <si>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</si>
  <si>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</si>
  <si>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</si>
  <si>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</si>
  <si>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</si>
  <si>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</si>
  <si>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</si>
  <si>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</si>
  <si>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</si>
  <si>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</si>
  <si>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</si>
  <si>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</si>
  <si>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</si>
  <si>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</si>
  <si>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</si>
  <si>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</si>
  <si>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</si>
  <si>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</si>
  <si>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</si>
  <si>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</si>
  <si>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</si>
  <si>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</si>
  <si>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</si>
  <si>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</si>
  <si>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</si>
  <si>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</si>
  <si>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</si>
  <si>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</si>
  <si>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</si>
  <si>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</si>
  <si>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</si>
  <si>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</si>
  <si>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</si>
  <si>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</si>
  <si>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</si>
  <si>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</si>
  <si>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</si>
  <si>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</si>
  <si>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</si>
  <si>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</si>
  <si>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</si>
  <si>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</si>
  <si>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</si>
  <si>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</si>
  <si>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</si>
  <si>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</si>
  <si>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</si>
  <si>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</si>
  <si>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</si>
  <si>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</si>
  <si>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</si>
  <si>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</si>
  <si>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</si>
  <si>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</si>
  <si>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</si>
  <si>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</si>
  <si>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</si>
  <si>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</si>
  <si>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</si>
  <si>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</si>
  <si>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</si>
  <si>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</si>
  <si>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 xml:space="preserve">Евро  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</si>
  <si>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</si>
  <si>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</si>
  <si>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</si>
  <si>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</si>
  <si>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</si>
  <si>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</si>
  <si>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</si>
  <si>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</si>
  <si>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</si>
  <si>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</si>
  <si>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</si>
  <si>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</si>
  <si>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</si>
  <si>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Евро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</si>
  <si>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</si>
  <si>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</si>
  <si>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</si>
  <si>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</si>
  <si>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 xml:space="preserve">Сумма по смете </t>
  </si>
  <si>
    <t>Подпись непосредственного руководителя</t>
  </si>
  <si>
    <t>Подпись непосредственного руководителя руководителя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</si>
  <si>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</si>
  <si>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</si>
  <si>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</si>
  <si>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</si>
  <si>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</si>
  <si>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(кроме дня возвращения)</t>
  </si>
  <si>
    <t>Суточные (день возвращения)</t>
  </si>
  <si>
    <t>Приложение №1 
к Положению о служебных командировках НИУ ВШЭ. Часть 1.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</si>
  <si>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</si>
  <si>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</si>
  <si>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Руководство</t>
  </si>
  <si>
    <t>Бухгалтерия</t>
  </si>
  <si>
    <t>10.03.01.01</t>
  </si>
  <si>
    <t>Общий отдел</t>
  </si>
  <si>
    <t>10.03.01.02</t>
  </si>
  <si>
    <t>Отдел веб-технологий</t>
  </si>
  <si>
    <t>10.03.01.03</t>
  </si>
  <si>
    <t>Отдел кадров</t>
  </si>
  <si>
    <t>10.03.01.04</t>
  </si>
  <si>
    <t>Отдел по связям с общественностью</t>
  </si>
  <si>
    <t>10.03.01.05</t>
  </si>
  <si>
    <t>Отдел развития Университетского округа</t>
  </si>
  <si>
    <t>10.03.01.06</t>
  </si>
  <si>
    <t>Планово-финансовый отдел</t>
  </si>
  <si>
    <t>10.03.01.07</t>
  </si>
  <si>
    <t>Учебно-методический отдел</t>
  </si>
  <si>
    <t>10.03.01.08</t>
  </si>
  <si>
    <t>Учебный отдел</t>
  </si>
  <si>
    <t>10.03.01.09</t>
  </si>
  <si>
    <t>Юридический отдел</t>
  </si>
  <si>
    <t>10.03.01.11</t>
  </si>
  <si>
    <t>Отдел по организации приема абитуриентов</t>
  </si>
  <si>
    <t>10.03.01.12</t>
  </si>
  <si>
    <t>Кафедра информационных технологий в бизнесе</t>
  </si>
  <si>
    <t>10.03.02.01.01</t>
  </si>
  <si>
    <t>Отдел по сопровождению цчебного процесса в бакалавриате по направлению "Бизнес-информатика"</t>
  </si>
  <si>
    <t>10.03.02.01.02</t>
  </si>
  <si>
    <t>Кафедра высшей математики</t>
  </si>
  <si>
    <t>10.03.02.01.04</t>
  </si>
  <si>
    <t>Кафедра гуманитарных дисциплин</t>
  </si>
  <si>
    <t>10.03.02.05.04</t>
  </si>
  <si>
    <t>Кафедра гражданского и предпринимательского права</t>
  </si>
  <si>
    <t>10.03.02.05.05</t>
  </si>
  <si>
    <t>10.03.02.05.06</t>
  </si>
  <si>
    <t>Отдел сопровождения учебного процесса</t>
  </si>
  <si>
    <t>10.03.02.09</t>
  </si>
  <si>
    <t>Департамент экономики и финансов</t>
  </si>
  <si>
    <t>Базовая кафедра Западно-Уральского банка Сбербанка России</t>
  </si>
  <si>
    <t>Департамент менеджмента</t>
  </si>
  <si>
    <t>Отдел сопровождения учебного процесса в бакалавриате по направлению "Менеджмент"</t>
  </si>
  <si>
    <t>Отдел сопровождения учебного процесса в магистратуре по направлению "Менеджмент"</t>
  </si>
  <si>
    <t>10.03.03.01</t>
  </si>
  <si>
    <t>Компьютерный центр</t>
  </si>
  <si>
    <t>10.03.03.02</t>
  </si>
  <si>
    <t>Отдел дистанционных технологий</t>
  </si>
  <si>
    <t>10.03.03.04</t>
  </si>
  <si>
    <t>Отдел по телекоммуникациям и медиатехнологиям</t>
  </si>
  <si>
    <t>10.03.03.05</t>
  </si>
  <si>
    <t>Редакционно-издательский отдел</t>
  </si>
  <si>
    <t>10.03.03.06</t>
  </si>
  <si>
    <t>Центр "Бизнес-инкубатор"</t>
  </si>
  <si>
    <t>10.03.03.07</t>
  </si>
  <si>
    <t>Научно-учебная лаборатория междисциплинарных исследований</t>
  </si>
  <si>
    <t>10.03.05.01</t>
  </si>
  <si>
    <t>Сектор эмпирических корпоративных финансов</t>
  </si>
  <si>
    <t>10.03.05.01.01</t>
  </si>
  <si>
    <t>Сектор эмпирического анализа рынков и компаний</t>
  </si>
  <si>
    <t>10.03.05.01.02</t>
  </si>
  <si>
    <t>Сектор исторических исследований</t>
  </si>
  <si>
    <t>10.03.05.01.03</t>
  </si>
  <si>
    <t>Сектор исследования государственно-частного взаимодействия</t>
  </si>
  <si>
    <t>10.03.05.01.04</t>
  </si>
  <si>
    <t>Центр прикладной экономики</t>
  </si>
  <si>
    <t>10.03.05.02</t>
  </si>
  <si>
    <t>Сектор анализа рынков</t>
  </si>
  <si>
    <t>10.03.05.02.01</t>
  </si>
  <si>
    <t>Сектор разработки перспективных направлений</t>
  </si>
  <si>
    <t>10.03.05.02.02</t>
  </si>
  <si>
    <t>сектор услуг органам государственной власти</t>
  </si>
  <si>
    <t>10.03.05.02.03</t>
  </si>
  <si>
    <t>Международная лаборатория экономики нематериальных активов</t>
  </si>
  <si>
    <t>10.03.05.03</t>
  </si>
  <si>
    <t>Вечерне-заочный факультет экономики и управления</t>
  </si>
  <si>
    <t>10.03.07.01</t>
  </si>
  <si>
    <t>10.03.07.02</t>
  </si>
  <si>
    <t>Факультет профессиональной переподготовки</t>
  </si>
  <si>
    <t>10.03.07.03</t>
  </si>
  <si>
    <t>Региональный центр по подготовке специалистов для системы государственных закупок</t>
  </si>
  <si>
    <t>10.03.07.04</t>
  </si>
  <si>
    <t>Гараж</t>
  </si>
  <si>
    <t>10.03.04.01</t>
  </si>
  <si>
    <t>Общежитие</t>
  </si>
  <si>
    <t>10.03.04.02</t>
  </si>
  <si>
    <t>Отдел закупок</t>
  </si>
  <si>
    <t>10.03.04.03</t>
  </si>
  <si>
    <t>Отдел по безопасности и режиму</t>
  </si>
  <si>
    <t>10.03.04.04</t>
  </si>
  <si>
    <t>Ремонтно-строительный отдел</t>
  </si>
  <si>
    <t>10.03.04.05</t>
  </si>
  <si>
    <t>Хозяйственный отдел</t>
  </si>
  <si>
    <t>10.03.04.06</t>
  </si>
  <si>
    <t>Эксплуатационно-технический отдел.</t>
  </si>
  <si>
    <t>10.03.04.07</t>
  </si>
  <si>
    <t>Главный Бухгалтер</t>
  </si>
  <si>
    <t>Главный инженер</t>
  </si>
  <si>
    <t>Заведующий библиотекой</t>
  </si>
  <si>
    <t>Заместитель заведующего библиотекой</t>
  </si>
  <si>
    <t>Заместитель начальника центра</t>
  </si>
  <si>
    <t>Начальник центра</t>
  </si>
  <si>
    <t>10.03.01.15</t>
  </si>
  <si>
    <t>10.03.01.16</t>
  </si>
  <si>
    <t>Центр по работе со студентами и выпускниками</t>
  </si>
  <si>
    <t>Отдел организационной поддержки академической деятельности</t>
  </si>
  <si>
    <t>10.03.02.01</t>
  </si>
  <si>
    <t>Факультет экономики, менеджмента и бизнес-информатики</t>
  </si>
  <si>
    <t>Отдел по сопровождению цчебного процесса в бакалавриате по направлению "Экономика"</t>
  </si>
  <si>
    <t>10.03.02.01.03</t>
  </si>
  <si>
    <t>10.03.02.01.05</t>
  </si>
  <si>
    <t>10.03.02.01.06</t>
  </si>
  <si>
    <t>10.03.02.01.07</t>
  </si>
  <si>
    <t>10.03.02.01.08</t>
  </si>
  <si>
    <t>10.03.02.01.05.01</t>
  </si>
  <si>
    <t>10.03.02.01.09</t>
  </si>
  <si>
    <t>Социально-гуманитарный факультет</t>
  </si>
  <si>
    <t>10.03.02.05</t>
  </si>
  <si>
    <t>Г.Е. Володина</t>
  </si>
  <si>
    <t>Если работник работает в нескольких подразделениях, указываются все подразделения. Первым указывается подразделение, по которому работник отправляется в командировку</t>
  </si>
  <si>
    <t>В случае, если командируемый является сотрудником нескольких структурных подразделений, необходима подпись руководителя подразделения, от которого работник направляется в командировку</t>
  </si>
  <si>
    <t>подпись необходима в случае, если есть замещение командируемого работника</t>
  </si>
  <si>
    <t>Источник финансирования</t>
  </si>
  <si>
    <t>Средства фонда Научной комиссии НИУ ВШЭ-Пермь</t>
  </si>
  <si>
    <t>Средства центрального бюджета НИУ ВШЭ-Пермь</t>
  </si>
  <si>
    <t>Средства на поддержку академической мобильности МЛЭНА</t>
  </si>
  <si>
    <t>Средства на поддержку академической мобильности рабочей группы под руководством П. Вальбонеи</t>
  </si>
  <si>
    <t>Средства бюджета ФЭМБИ</t>
  </si>
  <si>
    <t>Средства бюджета СГФ</t>
  </si>
  <si>
    <r>
      <t xml:space="preserve">Оплата принимающей стороны   (выберите из списка). </t>
    </r>
    <r>
      <rPr>
        <i/>
        <sz val="12"/>
        <color rgb="FFFF0000"/>
        <rFont val="Times New Roman"/>
        <family val="1"/>
        <charset val="204"/>
      </rPr>
      <t>Поле обязательно к заполнению</t>
    </r>
  </si>
  <si>
    <t>Данные поля в филиале не заполняются!!!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</si>
</sst>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_ ;[Red]\-0\ "/>
    <numFmt numFmtId="165" formatCode="[$-419]d\ mmm\ yy;@"/>
    <numFmt numFmtId="166" formatCode="_(* #,##0.00_);_(* \(#,##0.00\);_(* &quot;-&quot;??_);_(@_)"/>
    <numFmt numFmtId="167" formatCode="_-* #,##0.00\ _р_._-;\-* #,##0.00\ _р_._-;_-* &quot;-&quot;??\ _р_._-;_-@_-"/>
    <numFmt numFmtId="168" formatCode="\-"/>
  </numFmts>
  <fonts count="1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83">
    <xf numFmtId="0" fontId="0" fillId="0" borderId="0"/>
    <xf numFmtId="43" fontId="11" fillId="0" borderId="0" applyFont="0" applyFill="0" applyBorder="0" applyAlignment="0" applyProtection="0"/>
    <xf numFmtId="165" fontId="16" fillId="0" borderId="0"/>
    <xf numFmtId="165" fontId="17" fillId="0" borderId="0"/>
    <xf numFmtId="165" fontId="16" fillId="0" borderId="0"/>
    <xf numFmtId="165" fontId="18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12" borderId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11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1" borderId="0" applyNumberFormat="0" applyBorder="0" applyAlignment="0" applyProtection="0"/>
    <xf numFmtId="165" fontId="24" fillId="17" borderId="0" applyNumberFormat="0" applyBorder="0" applyAlignment="0" applyProtection="0"/>
    <xf numFmtId="165" fontId="11" fillId="11" borderId="0" applyNumberFormat="0" applyBorder="0" applyAlignment="0" applyProtection="0"/>
    <xf numFmtId="165" fontId="11" fillId="11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15" fillId="7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15" fillId="9" borderId="0" applyNumberFormat="0" applyBorder="0" applyAlignment="0" applyProtection="0"/>
    <xf numFmtId="165" fontId="26" fillId="20" borderId="0" applyNumberFormat="0" applyBorder="0" applyAlignment="0" applyProtection="0"/>
    <xf numFmtId="165" fontId="15" fillId="9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43" fontId="19" fillId="0" borderId="0" applyFont="0" applyFill="0" applyBorder="0" applyAlignment="0" applyProtection="0"/>
    <xf numFmtId="0" fontId="23" fillId="0" borderId="21"/>
    <xf numFmtId="165" fontId="28" fillId="0" borderId="0">
      <alignment horizontal="left"/>
    </xf>
    <xf numFmtId="0" fontId="29" fillId="27" borderId="0">
      <alignment vertical="top"/>
    </xf>
    <xf numFmtId="165" fontId="30" fillId="27" borderId="0">
      <alignment vertical="top"/>
    </xf>
    <xf numFmtId="165" fontId="30" fillId="27" borderId="0">
      <alignment vertical="center"/>
    </xf>
    <xf numFmtId="165" fontId="31" fillId="27" borderId="0">
      <alignment vertical="top"/>
    </xf>
    <xf numFmtId="0" fontId="32" fillId="27" borderId="0">
      <alignment vertical="center"/>
    </xf>
    <xf numFmtId="165" fontId="33" fillId="27" borderId="0">
      <alignment vertical="top"/>
    </xf>
    <xf numFmtId="165" fontId="34" fillId="27" borderId="0">
      <alignment vertical="center"/>
    </xf>
    <xf numFmtId="165" fontId="35" fillId="27" borderId="0">
      <alignment vertical="top"/>
    </xf>
    <xf numFmtId="0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7" fillId="29" borderId="0">
      <alignment vertical="top"/>
    </xf>
    <xf numFmtId="165" fontId="38" fillId="27" borderId="0">
      <alignment vertical="top"/>
    </xf>
    <xf numFmtId="0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40" fillId="29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4" fillId="30" borderId="0">
      <alignment vertical="center"/>
    </xf>
    <xf numFmtId="165" fontId="45" fillId="31" borderId="0">
      <alignment vertical="top"/>
    </xf>
    <xf numFmtId="0" fontId="46" fillId="27" borderId="0">
      <alignment vertical="center"/>
    </xf>
    <xf numFmtId="0" fontId="36" fillId="30" borderId="0">
      <alignment vertical="center"/>
    </xf>
    <xf numFmtId="0" fontId="46" fillId="27" borderId="0">
      <alignment vertical="center"/>
    </xf>
    <xf numFmtId="0" fontId="36" fillId="30" borderId="0">
      <alignment vertical="center"/>
    </xf>
    <xf numFmtId="0" fontId="36" fillId="30" borderId="0">
      <alignment vertical="center"/>
    </xf>
    <xf numFmtId="0" fontId="36" fillId="28" borderId="0">
      <alignment vertical="center"/>
    </xf>
    <xf numFmtId="0" fontId="29" fillId="27" borderId="0">
      <alignment vertical="center"/>
    </xf>
    <xf numFmtId="165" fontId="47" fillId="27" borderId="0">
      <alignment vertical="top"/>
    </xf>
    <xf numFmtId="165" fontId="35" fillId="27" borderId="0">
      <alignment vertical="center"/>
    </xf>
    <xf numFmtId="165" fontId="35" fillId="27" borderId="0">
      <alignment vertical="top"/>
    </xf>
    <xf numFmtId="0" fontId="36" fillId="30" borderId="0">
      <alignment vertical="center"/>
    </xf>
    <xf numFmtId="0" fontId="36" fillId="28" borderId="0">
      <alignment vertical="center"/>
    </xf>
    <xf numFmtId="0" fontId="36" fillId="28" borderId="0">
      <alignment vertical="center"/>
    </xf>
    <xf numFmtId="165" fontId="44" fillId="29" borderId="0">
      <alignment vertical="center"/>
    </xf>
    <xf numFmtId="0" fontId="36" fillId="28" borderId="0">
      <alignment vertical="center"/>
    </xf>
    <xf numFmtId="165" fontId="48" fillId="29" borderId="0">
      <alignment vertical="top"/>
    </xf>
    <xf numFmtId="0" fontId="36" fillId="28" borderId="0">
      <alignment vertical="center"/>
    </xf>
    <xf numFmtId="0" fontId="36" fillId="27" borderId="0">
      <alignment vertical="center"/>
    </xf>
    <xf numFmtId="0" fontId="46" fillId="27" borderId="0">
      <alignment vertical="center"/>
    </xf>
    <xf numFmtId="0" fontId="36" fillId="28" borderId="0">
      <alignment vertical="center"/>
    </xf>
    <xf numFmtId="0" fontId="36" fillId="27" borderId="0">
      <alignment vertical="center"/>
    </xf>
    <xf numFmtId="0" fontId="46" fillId="27" borderId="0">
      <alignment vertical="center"/>
    </xf>
    <xf numFmtId="0" fontId="36" fillId="27" borderId="0">
      <alignment vertical="center"/>
    </xf>
    <xf numFmtId="165" fontId="49" fillId="32" borderId="0">
      <alignment vertical="top"/>
    </xf>
    <xf numFmtId="0" fontId="36" fillId="27" borderId="0">
      <alignment vertical="center"/>
    </xf>
    <xf numFmtId="165" fontId="40" fillId="32" borderId="0">
      <alignment vertical="center"/>
    </xf>
    <xf numFmtId="0" fontId="36" fillId="27" borderId="0">
      <alignment vertical="center"/>
    </xf>
    <xf numFmtId="165" fontId="50" fillId="27" borderId="0">
      <alignment vertical="center"/>
    </xf>
    <xf numFmtId="0" fontId="36" fillId="27" borderId="0">
      <alignment vertical="center"/>
    </xf>
    <xf numFmtId="165" fontId="50" fillId="33" borderId="0">
      <alignment vertical="center"/>
    </xf>
    <xf numFmtId="0" fontId="36" fillId="27" borderId="0">
      <alignment vertical="center"/>
    </xf>
    <xf numFmtId="165" fontId="44" fillId="27" borderId="0">
      <alignment vertical="center"/>
    </xf>
    <xf numFmtId="0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30" fillId="27" borderId="0">
      <alignment vertical="center"/>
    </xf>
    <xf numFmtId="165" fontId="52" fillId="27" borderId="0">
      <alignment vertical="top"/>
    </xf>
    <xf numFmtId="165" fontId="53" fillId="27" borderId="0">
      <alignment vertical="top"/>
    </xf>
    <xf numFmtId="0" fontId="36" fillId="27" borderId="0">
      <alignment vertical="center"/>
    </xf>
    <xf numFmtId="165" fontId="40" fillId="27" borderId="0">
      <alignment vertical="center"/>
    </xf>
    <xf numFmtId="165" fontId="52" fillId="27" borderId="0">
      <alignment vertical="top"/>
    </xf>
    <xf numFmtId="165" fontId="40" fillId="27" borderId="0">
      <alignment vertical="center"/>
    </xf>
    <xf numFmtId="165" fontId="52" fillId="27" borderId="0">
      <alignment vertical="center"/>
    </xf>
    <xf numFmtId="0" fontId="29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5" fillId="34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3" fillId="35" borderId="0">
      <alignment vertical="center"/>
    </xf>
    <xf numFmtId="165" fontId="52" fillId="27" borderId="0">
      <alignment vertical="top"/>
    </xf>
    <xf numFmtId="165" fontId="53" fillId="27" borderId="0">
      <alignment vertical="top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0" fontId="51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5" fillId="34" borderId="0">
      <alignment vertical="center"/>
    </xf>
    <xf numFmtId="165" fontId="53" fillId="35" borderId="0">
      <alignment vertical="center"/>
    </xf>
    <xf numFmtId="165" fontId="41" fillId="27" borderId="0">
      <alignment vertical="center"/>
    </xf>
    <xf numFmtId="165" fontId="54" fillId="27" borderId="0">
      <alignment vertical="center"/>
    </xf>
    <xf numFmtId="165" fontId="38" fillId="27" borderId="0">
      <alignment vertical="top"/>
    </xf>
    <xf numFmtId="165" fontId="54" fillId="27" borderId="0">
      <alignment vertical="center"/>
    </xf>
    <xf numFmtId="165" fontId="54" fillId="27" borderId="0">
      <alignment vertical="center"/>
    </xf>
    <xf numFmtId="0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3" fillId="27" borderId="0"/>
    <xf numFmtId="165" fontId="40" fillId="27" borderId="0">
      <alignment vertical="center"/>
    </xf>
    <xf numFmtId="165" fontId="57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0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53" fillId="27" borderId="0"/>
    <xf numFmtId="165" fontId="40" fillId="36" borderId="0">
      <alignment vertical="center"/>
    </xf>
    <xf numFmtId="165" fontId="35" fillId="27" borderId="0">
      <alignment vertical="top"/>
    </xf>
    <xf numFmtId="0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9" fillId="32" borderId="0">
      <alignment vertical="top"/>
    </xf>
    <xf numFmtId="165" fontId="53" fillId="37" borderId="0">
      <alignment vertical="top"/>
    </xf>
    <xf numFmtId="0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40" fillId="32" borderId="0">
      <alignment vertical="center"/>
    </xf>
    <xf numFmtId="165" fontId="31" fillId="27" borderId="0">
      <alignment vertical="center"/>
    </xf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5" fillId="8" borderId="0" applyNumberFormat="0" applyBorder="0" applyAlignment="0" applyProtection="0"/>
    <xf numFmtId="165" fontId="26" fillId="39" borderId="0" applyNumberFormat="0" applyBorder="0" applyAlignment="0" applyProtection="0"/>
    <xf numFmtId="165" fontId="15" fillId="8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15" fillId="10" borderId="0" applyNumberFormat="0" applyBorder="0" applyAlignment="0" applyProtection="0"/>
    <xf numFmtId="165" fontId="26" fillId="25" borderId="0" applyNumberFormat="0" applyBorder="0" applyAlignment="0" applyProtection="0"/>
    <xf numFmtId="165" fontId="15" fillId="10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14" fillId="6" borderId="18" applyNumberFormat="0" applyAlignment="0" applyProtection="0"/>
    <xf numFmtId="165" fontId="62" fillId="42" borderId="23" applyNumberFormat="0" applyAlignment="0" applyProtection="0"/>
    <xf numFmtId="165" fontId="14" fillId="6" borderId="18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13" fillId="0" borderId="17" applyNumberFormat="0" applyFill="0" applyAlignment="0" applyProtection="0"/>
    <xf numFmtId="165" fontId="70" fillId="0" borderId="26" applyNumberFormat="0" applyFill="0" applyAlignment="0" applyProtection="0"/>
    <xf numFmtId="165" fontId="13" fillId="0" borderId="17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2" fillId="43" borderId="0" applyNumberFormat="0" applyFont="0" applyBorder="0" applyAlignment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6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165" fontId="80" fillId="0" borderId="0"/>
    <xf numFmtId="165" fontId="80" fillId="0" borderId="0"/>
    <xf numFmtId="165" fontId="80" fillId="0" borderId="0"/>
    <xf numFmtId="165" fontId="80" fillId="0" borderId="0"/>
    <xf numFmtId="165" fontId="80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8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6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0" fontId="19" fillId="0" borderId="0"/>
    <xf numFmtId="165" fontId="28" fillId="0" borderId="0">
      <alignment horizontal="left"/>
    </xf>
    <xf numFmtId="165" fontId="17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9" fillId="0" borderId="0"/>
    <xf numFmtId="165" fontId="19" fillId="0" borderId="0"/>
    <xf numFmtId="165" fontId="19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0" fontId="17" fillId="0" borderId="0"/>
    <xf numFmtId="165" fontId="28" fillId="0" borderId="0">
      <alignment horizontal="left"/>
    </xf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0" fillId="0" borderId="0"/>
    <xf numFmtId="165" fontId="19" fillId="0" borderId="0"/>
    <xf numFmtId="165" fontId="28" fillId="0" borderId="0">
      <alignment horizontal="left"/>
    </xf>
    <xf numFmtId="165" fontId="19" fillId="0" borderId="0"/>
    <xf numFmtId="165" fontId="19" fillId="0" borderId="0"/>
    <xf numFmtId="165" fontId="19" fillId="0" borderId="0"/>
    <xf numFmtId="165" fontId="19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0" fontId="11" fillId="0" borderId="0"/>
    <xf numFmtId="165" fontId="16" fillId="0" borderId="0"/>
    <xf numFmtId="165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0" fillId="0" borderId="0"/>
    <xf numFmtId="165" fontId="11" fillId="0" borderId="0"/>
    <xf numFmtId="165" fontId="8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82" fillId="0" borderId="0"/>
    <xf numFmtId="165" fontId="20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83" fillId="0" borderId="0"/>
    <xf numFmtId="165" fontId="16" fillId="0" borderId="0"/>
    <xf numFmtId="165" fontId="16" fillId="0" borderId="0"/>
    <xf numFmtId="0" fontId="17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9" fillId="0" borderId="0"/>
    <xf numFmtId="165" fontId="19" fillId="0" borderId="0"/>
    <xf numFmtId="165" fontId="16" fillId="0" borderId="0"/>
    <xf numFmtId="165" fontId="16" fillId="0" borderId="0"/>
    <xf numFmtId="165" fontId="80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8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6" fillId="0" borderId="0"/>
    <xf numFmtId="165" fontId="16" fillId="0" borderId="0"/>
    <xf numFmtId="165" fontId="16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7" fillId="0" borderId="0"/>
    <xf numFmtId="165" fontId="11" fillId="0" borderId="0"/>
    <xf numFmtId="165" fontId="11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5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5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0" fontId="22" fillId="0" borderId="0"/>
    <xf numFmtId="165" fontId="21" fillId="0" borderId="0"/>
    <xf numFmtId="14" fontId="11" fillId="0" borderId="0"/>
    <xf numFmtId="14" fontId="11" fillId="0" borderId="0"/>
    <xf numFmtId="165" fontId="19" fillId="0" borderId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</cellStyleXfs>
  <cellXfs count="30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3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41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5" fillId="0" borderId="0" xfId="0" applyFont="1" applyFill="1" applyBorder="1" applyAlignment="1">
      <alignment horizontal="left" wrapText="1"/>
    </xf>
    <xf numFmtId="0" fontId="95" fillId="0" borderId="0" xfId="0" applyFont="1"/>
    <xf numFmtId="0" fontId="107" fillId="0" borderId="0" xfId="0" applyFont="1" applyAlignment="1" applyProtection="1">
      <alignment vertical="center"/>
      <protection locked="0"/>
    </xf>
    <xf numFmtId="0" fontId="107" fillId="0" borderId="0" xfId="0" applyFont="1" applyProtection="1">
      <protection locked="0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6" fillId="0" borderId="0" xfId="0" applyFont="1" applyProtection="1">
      <protection locked="0"/>
    </xf>
    <xf numFmtId="0" fontId="106" fillId="4" borderId="6" xfId="0" applyFont="1" applyFill="1" applyBorder="1" applyAlignment="1" applyProtection="1">
      <alignment horizontal="center" vertical="center"/>
    </xf>
    <xf numFmtId="0" fontId="106" fillId="4" borderId="8" xfId="0" applyFont="1" applyFill="1" applyBorder="1" applyAlignment="1" applyProtection="1">
      <alignment horizontal="center" vertical="center"/>
    </xf>
    <xf numFmtId="0" fontId="106" fillId="4" borderId="58" xfId="0" applyFont="1" applyFill="1" applyBorder="1" applyAlignment="1" applyProtection="1">
      <alignment horizontal="center" vertical="center"/>
    </xf>
    <xf numFmtId="14" fontId="106" fillId="5" borderId="8" xfId="0" applyNumberFormat="1" applyFont="1" applyFill="1" applyBorder="1" applyAlignment="1" applyProtection="1">
      <alignment vertical="center" wrapText="1"/>
    </xf>
    <xf numFmtId="0" fontId="106" fillId="0" borderId="9" xfId="0" applyFont="1" applyBorder="1" applyAlignment="1" applyProtection="1">
      <alignment horizontal="left" vertical="center" wrapText="1"/>
      <protection locked="0"/>
    </xf>
    <xf numFmtId="0" fontId="106" fillId="0" borderId="3" xfId="0" applyFont="1" applyBorder="1" applyAlignment="1" applyProtection="1">
      <alignment horizontal="left" vertical="center" wrapText="1"/>
      <protection locked="0"/>
    </xf>
    <xf numFmtId="0" fontId="106" fillId="0" borderId="7" xfId="0" applyFont="1" applyBorder="1" applyAlignment="1" applyProtection="1">
      <alignment horizontal="left" vertical="center" wrapText="1"/>
      <protection locked="0"/>
    </xf>
    <xf numFmtId="0" fontId="106" fillId="0" borderId="0" xfId="0" applyFont="1" applyBorder="1" applyAlignment="1" applyProtection="1">
      <alignment horizontal="left" vertical="center" wrapText="1"/>
      <protection locked="0"/>
    </xf>
    <xf numFmtId="0" fontId="106" fillId="0" borderId="0" xfId="0" applyFont="1" applyFill="1" applyBorder="1" applyAlignment="1" applyProtection="1">
      <alignment horizontal="left" wrapText="1"/>
      <protection locked="0"/>
    </xf>
    <xf numFmtId="0" fontId="115" fillId="0" borderId="0" xfId="0" applyFont="1" applyBorder="1" applyAlignment="1" applyProtection="1">
      <alignment horizontal="left" vertical="center" wrapText="1"/>
      <protection locked="0"/>
    </xf>
    <xf numFmtId="0" fontId="111" fillId="0" borderId="65" xfId="0" applyFont="1" applyBorder="1" applyAlignment="1" applyProtection="1">
      <alignment horizontal="left" vertical="center"/>
      <protection locked="0"/>
    </xf>
    <xf numFmtId="0" fontId="111" fillId="0" borderId="4" xfId="0" applyFont="1" applyBorder="1" applyAlignment="1" applyProtection="1">
      <alignment horizontal="left" vertical="center" wrapText="1"/>
      <protection locked="0"/>
    </xf>
    <xf numFmtId="0" fontId="111" fillId="0" borderId="9" xfId="0" applyFont="1" applyBorder="1" applyAlignment="1" applyProtection="1">
      <alignment vertical="center" wrapText="1"/>
      <protection locked="0"/>
    </xf>
    <xf numFmtId="0" fontId="115" fillId="0" borderId="0" xfId="0" applyFont="1" applyFill="1" applyBorder="1" applyAlignment="1" applyProtection="1">
      <alignment horizontal="right" wrapText="1"/>
      <protection locked="0"/>
    </xf>
    <xf numFmtId="0" fontId="111" fillId="0" borderId="65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14" fontId="106" fillId="5" borderId="3" xfId="0" applyNumberFormat="1" applyFont="1" applyFill="1" applyBorder="1" applyAlignment="1" applyProtection="1">
      <alignment vertical="center" wrapText="1"/>
    </xf>
    <xf numFmtId="14" fontId="106" fillId="5" borderId="15" xfId="0" applyNumberFormat="1" applyFont="1" applyFill="1" applyBorder="1" applyAlignment="1" applyProtection="1">
      <alignment vertical="center" wrapText="1"/>
    </xf>
    <xf numFmtId="164" fontId="112" fillId="4" borderId="16" xfId="0" applyNumberFormat="1" applyFont="1" applyFill="1" applyBorder="1" applyAlignment="1" applyProtection="1">
      <alignment vertical="center" wrapText="1"/>
    </xf>
    <xf numFmtId="0" fontId="106" fillId="0" borderId="66" xfId="0" applyFont="1" applyBorder="1" applyAlignment="1" applyProtection="1">
      <alignment vertical="center" wrapText="1"/>
      <protection locked="0"/>
    </xf>
    <xf numFmtId="0" fontId="117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horizontal="center" vertical="center" wrapText="1"/>
    </xf>
    <xf numFmtId="0" fontId="10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12" fillId="0" borderId="7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72" xfId="0" applyBorder="1" applyAlignment="1">
      <alignment horizontal="left" vertical="center"/>
    </xf>
    <xf numFmtId="43" fontId="0" fillId="0" borderId="71" xfId="1" applyFont="1" applyBorder="1"/>
    <xf numFmtId="43" fontId="0" fillId="0" borderId="47" xfId="1" applyFont="1" applyBorder="1"/>
    <xf numFmtId="0" fontId="0" fillId="0" borderId="34" xfId="0" applyBorder="1" applyAlignment="1">
      <alignment horizontal="left" vertical="center"/>
    </xf>
    <xf numFmtId="43" fontId="0" fillId="0" borderId="0" xfId="1" applyFont="1" applyBorder="1"/>
    <xf numFmtId="43" fontId="0" fillId="0" borderId="48" xfId="1" applyFont="1" applyBorder="1"/>
    <xf numFmtId="0" fontId="0" fillId="0" borderId="68" xfId="0" applyBorder="1" applyAlignment="1">
      <alignment horizontal="left" vertical="center"/>
    </xf>
    <xf numFmtId="43" fontId="0" fillId="0" borderId="69" xfId="1" applyFont="1" applyBorder="1"/>
    <xf numFmtId="43" fontId="0" fillId="0" borderId="73" xfId="1" applyFont="1" applyBorder="1"/>
    <xf numFmtId="0" fontId="116" fillId="0" borderId="4" xfId="0" applyFont="1" applyBorder="1" applyAlignment="1" applyProtection="1">
      <alignment horizontal="left" vertical="center" wrapText="1"/>
      <protection locked="0"/>
    </xf>
    <xf numFmtId="0" fontId="116" fillId="0" borderId="7" xfId="0" applyFont="1" applyBorder="1" applyAlignment="1" applyProtection="1">
      <alignment horizontal="left" vertical="center" wrapText="1"/>
      <protection locked="0"/>
    </xf>
    <xf numFmtId="0" fontId="116" fillId="0" borderId="66" xfId="0" applyFont="1" applyBorder="1" applyAlignment="1" applyProtection="1">
      <alignment horizontal="left" vertical="center" wrapText="1"/>
      <protection locked="0"/>
    </xf>
    <xf numFmtId="0" fontId="100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6" fillId="0" borderId="74" xfId="0" applyFont="1" applyBorder="1" applyAlignment="1" applyProtection="1">
      <alignment horizontal="left" vertical="center" wrapText="1"/>
      <protection locked="0"/>
    </xf>
    <xf numFmtId="43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49" borderId="1" xfId="0" applyFill="1" applyBorder="1" applyAlignment="1">
      <alignment vertical="center"/>
    </xf>
    <xf numFmtId="43" fontId="0" fillId="4" borderId="1" xfId="1" applyFont="1" applyFill="1" applyBorder="1" applyAlignment="1">
      <alignment horizontal="left" vertical="center"/>
    </xf>
    <xf numFmtId="43" fontId="0" fillId="4" borderId="1" xfId="1" applyFont="1" applyFill="1" applyBorder="1" applyAlignment="1">
      <alignment vertical="center" wrapText="1"/>
    </xf>
    <xf numFmtId="43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168" fontId="2" fillId="0" borderId="1" xfId="0" applyNumberFormat="1" applyFont="1" applyBorder="1" applyAlignment="1" applyProtection="1">
      <alignment vertical="center"/>
    </xf>
    <xf numFmtId="43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3" fontId="0" fillId="0" borderId="2" xfId="0" applyNumberFormat="1" applyBorder="1" applyAlignment="1">
      <alignment vertical="center"/>
    </xf>
    <xf numFmtId="43" fontId="95" fillId="0" borderId="20" xfId="1" applyFont="1" applyFill="1" applyBorder="1" applyAlignment="1">
      <alignment horizontal="left" wrapText="1"/>
    </xf>
    <xf numFmtId="43" fontId="95" fillId="0" borderId="19" xfId="1" applyFont="1" applyFill="1" applyBorder="1" applyAlignment="1">
      <alignment horizontal="left" wrapText="1"/>
    </xf>
    <xf numFmtId="43" fontId="95" fillId="0" borderId="33" xfId="1" applyFont="1" applyFill="1" applyBorder="1" applyAlignment="1">
      <alignment horizontal="left" wrapText="1"/>
    </xf>
    <xf numFmtId="0" fontId="106" fillId="0" borderId="4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122" fillId="50" borderId="0" xfId="0" applyFont="1" applyFill="1" applyAlignment="1">
      <alignment vertical="center"/>
    </xf>
    <xf numFmtId="0" fontId="122" fillId="4" borderId="0" xfId="0" applyFont="1" applyFill="1" applyAlignment="1">
      <alignment vertical="center"/>
    </xf>
    <xf numFmtId="0" fontId="122" fillId="0" borderId="0" xfId="0" applyFont="1" applyAlignment="1">
      <alignment vertical="center"/>
    </xf>
    <xf numFmtId="0" fontId="115" fillId="0" borderId="0" xfId="0" applyFont="1" applyFill="1" applyBorder="1" applyAlignment="1" applyProtection="1">
      <alignment horizontal="right" wrapText="1"/>
      <protection locked="0"/>
    </xf>
    <xf numFmtId="0" fontId="108" fillId="0" borderId="0" xfId="0" applyFont="1" applyAlignment="1" applyProtection="1">
      <alignment horizontal="left"/>
      <protection locked="0"/>
    </xf>
    <xf numFmtId="0" fontId="111" fillId="0" borderId="65" xfId="0" applyFont="1" applyBorder="1" applyAlignment="1" applyProtection="1">
      <alignment horizontal="center" vertical="center" wrapText="1"/>
      <protection locked="0"/>
    </xf>
    <xf numFmtId="0" fontId="111" fillId="0" borderId="66" xfId="0" applyFont="1" applyBorder="1" applyAlignment="1" applyProtection="1">
      <alignment horizontal="center" vertical="center" wrapText="1"/>
      <protection locked="0"/>
    </xf>
    <xf numFmtId="0" fontId="111" fillId="0" borderId="35" xfId="0" applyFont="1" applyBorder="1" applyAlignment="1" applyProtection="1">
      <alignment horizontal="center" vertical="center" wrapText="1"/>
      <protection locked="0"/>
    </xf>
    <xf numFmtId="0" fontId="111" fillId="0" borderId="10" xfId="0" applyFont="1" applyBorder="1" applyAlignment="1" applyProtection="1">
      <alignment horizontal="center" vertical="center" wrapText="1"/>
      <protection locked="0"/>
    </xf>
    <xf numFmtId="0" fontId="111" fillId="0" borderId="37" xfId="0" applyFont="1" applyBorder="1" applyAlignment="1" applyProtection="1">
      <alignment horizontal="center" vertical="center" wrapText="1"/>
      <protection locked="0"/>
    </xf>
    <xf numFmtId="0" fontId="111" fillId="0" borderId="38" xfId="0" applyFont="1" applyBorder="1" applyAlignment="1" applyProtection="1">
      <alignment horizontal="center" vertical="center" wrapText="1"/>
      <protection locked="0"/>
    </xf>
    <xf numFmtId="0" fontId="111" fillId="0" borderId="65" xfId="0" applyFont="1" applyBorder="1" applyAlignment="1" applyProtection="1">
      <alignment horizontal="left" vertical="center" wrapText="1"/>
      <protection locked="0"/>
    </xf>
    <xf numFmtId="0" fontId="111" fillId="0" borderId="66" xfId="0" applyFont="1" applyBorder="1" applyAlignment="1" applyProtection="1">
      <alignment horizontal="left" vertical="center" wrapText="1"/>
      <protection locked="0"/>
    </xf>
    <xf numFmtId="0" fontId="111" fillId="0" borderId="67" xfId="0" applyFont="1" applyBorder="1" applyAlignment="1" applyProtection="1">
      <alignment horizontal="left" vertical="center" wrapText="1"/>
      <protection locked="0"/>
    </xf>
    <xf numFmtId="0" fontId="112" fillId="0" borderId="40" xfId="0" applyFont="1" applyBorder="1" applyAlignment="1" applyProtection="1">
      <alignment horizontal="left" vertical="center" wrapText="1"/>
      <protection locked="0"/>
    </xf>
    <xf numFmtId="0" fontId="112" fillId="0" borderId="59" xfId="0" applyFont="1" applyBorder="1" applyAlignment="1" applyProtection="1">
      <alignment horizontal="left" vertical="center" wrapText="1"/>
      <protection locked="0"/>
    </xf>
    <xf numFmtId="0" fontId="112" fillId="0" borderId="41" xfId="0" applyFont="1" applyBorder="1" applyAlignment="1" applyProtection="1">
      <alignment horizontal="left" vertical="center" wrapText="1"/>
      <protection locked="0"/>
    </xf>
    <xf numFmtId="0" fontId="106" fillId="0" borderId="40" xfId="0" applyFont="1" applyBorder="1" applyAlignment="1" applyProtection="1">
      <alignment horizontal="left" vertical="center" wrapText="1"/>
      <protection locked="0"/>
    </xf>
    <xf numFmtId="0" fontId="106" fillId="0" borderId="59" xfId="0" applyFont="1" applyBorder="1" applyAlignment="1" applyProtection="1">
      <alignment horizontal="left" vertical="center" wrapText="1"/>
      <protection locked="0"/>
    </xf>
    <xf numFmtId="0" fontId="106" fillId="0" borderId="41" xfId="0" applyFont="1" applyBorder="1" applyAlignment="1" applyProtection="1">
      <alignment horizontal="left" vertical="center" wrapText="1"/>
      <protection locked="0"/>
    </xf>
    <xf numFmtId="0" fontId="106" fillId="0" borderId="53" xfId="0" applyFont="1" applyBorder="1" applyAlignment="1" applyProtection="1">
      <alignment horizontal="left" vertical="center" wrapText="1"/>
      <protection locked="0"/>
    </xf>
    <xf numFmtId="0" fontId="106" fillId="0" borderId="54" xfId="0" applyFont="1" applyBorder="1" applyAlignment="1" applyProtection="1">
      <alignment horizontal="left" vertical="center" wrapText="1"/>
      <protection locked="0"/>
    </xf>
    <xf numFmtId="0" fontId="106" fillId="0" borderId="55" xfId="0" applyFont="1" applyBorder="1" applyAlignment="1" applyProtection="1">
      <alignment horizontal="left" vertical="center" wrapText="1"/>
      <protection locked="0"/>
    </xf>
    <xf numFmtId="0" fontId="106" fillId="50" borderId="62" xfId="0" applyFont="1" applyFill="1" applyBorder="1" applyAlignment="1" applyProtection="1">
      <alignment horizontal="left" vertical="center" wrapText="1"/>
      <protection locked="0"/>
    </xf>
    <xf numFmtId="0" fontId="84" fillId="50" borderId="63" xfId="0" applyFont="1" applyFill="1" applyBorder="1" applyAlignment="1">
      <alignment horizontal="left"/>
    </xf>
    <xf numFmtId="0" fontId="84" fillId="50" borderId="64" xfId="0" applyFont="1" applyFill="1" applyBorder="1" applyAlignment="1">
      <alignment horizontal="left"/>
    </xf>
    <xf numFmtId="49" fontId="106" fillId="50" borderId="42" xfId="0" applyNumberFormat="1" applyFont="1" applyFill="1" applyBorder="1" applyAlignment="1" applyProtection="1">
      <alignment horizontal="center"/>
      <protection locked="0"/>
    </xf>
    <xf numFmtId="49" fontId="84" fillId="50" borderId="70" xfId="0" applyNumberFormat="1" applyFont="1" applyFill="1" applyBorder="1" applyAlignment="1" applyProtection="1">
      <alignment horizontal="center"/>
      <protection locked="0"/>
    </xf>
    <xf numFmtId="0" fontId="112" fillId="0" borderId="45" xfId="0" applyFont="1" applyBorder="1" applyAlignment="1" applyProtection="1">
      <alignment horizontal="center" vertical="center" wrapText="1"/>
    </xf>
    <xf numFmtId="0" fontId="112" fillId="0" borderId="49" xfId="0" applyFont="1" applyBorder="1" applyAlignment="1" applyProtection="1">
      <alignment horizontal="center" vertical="center" wrapText="1"/>
    </xf>
    <xf numFmtId="0" fontId="106" fillId="50" borderId="40" xfId="0" applyFont="1" applyFill="1" applyBorder="1" applyAlignment="1" applyProtection="1">
      <alignment horizontal="center"/>
      <protection locked="0"/>
    </xf>
    <xf numFmtId="0" fontId="106" fillId="50" borderId="59" xfId="0" applyFont="1" applyFill="1" applyBorder="1" applyAlignment="1" applyProtection="1">
      <alignment horizontal="center"/>
      <protection locked="0"/>
    </xf>
    <xf numFmtId="0" fontId="106" fillId="50" borderId="75" xfId="0" applyFont="1" applyFill="1" applyBorder="1" applyAlignment="1" applyProtection="1">
      <alignment horizontal="center"/>
      <protection locked="0"/>
    </xf>
    <xf numFmtId="0" fontId="108" fillId="0" borderId="0" xfId="0" applyFont="1" applyAlignment="1" applyProtection="1">
      <alignment horizontal="center"/>
      <protection locked="0"/>
    </xf>
    <xf numFmtId="0" fontId="112" fillId="0" borderId="68" xfId="0" applyFont="1" applyBorder="1" applyAlignment="1" applyProtection="1">
      <alignment horizontal="left" vertical="center" wrapText="1"/>
    </xf>
    <xf numFmtId="0" fontId="112" fillId="0" borderId="73" xfId="0" applyFont="1" applyBorder="1" applyAlignment="1" applyProtection="1">
      <alignment horizontal="left" vertical="center" wrapText="1"/>
    </xf>
    <xf numFmtId="43" fontId="112" fillId="0" borderId="20" xfId="0" applyNumberFormat="1" applyFont="1" applyBorder="1" applyAlignment="1" applyProtection="1">
      <alignment horizontal="left" vertical="center" wrapText="1"/>
    </xf>
    <xf numFmtId="43" fontId="112" fillId="0" borderId="13" xfId="0" applyNumberFormat="1" applyFont="1" applyBorder="1" applyAlignment="1" applyProtection="1">
      <alignment horizontal="left" vertical="center" wrapText="1"/>
    </xf>
    <xf numFmtId="0" fontId="106" fillId="50" borderId="20" xfId="0" applyFont="1" applyFill="1" applyBorder="1" applyAlignment="1" applyProtection="1">
      <alignment horizontal="left" vertical="center" wrapText="1"/>
      <protection locked="0"/>
    </xf>
    <xf numFmtId="0" fontId="106" fillId="50" borderId="13" xfId="0" applyFont="1" applyFill="1" applyBorder="1" applyAlignment="1" applyProtection="1">
      <alignment horizontal="left" vertical="center" wrapText="1"/>
      <protection locked="0"/>
    </xf>
    <xf numFmtId="0" fontId="106" fillId="0" borderId="61" xfId="0" applyFont="1" applyBorder="1" applyAlignment="1" applyProtection="1">
      <alignment horizontal="left" vertical="center" wrapText="1"/>
      <protection locked="0"/>
    </xf>
    <xf numFmtId="0" fontId="106" fillId="0" borderId="40" xfId="0" applyFont="1" applyFill="1" applyBorder="1" applyAlignment="1" applyProtection="1">
      <alignment vertical="center"/>
      <protection locked="0"/>
    </xf>
    <xf numFmtId="0" fontId="84" fillId="0" borderId="59" xfId="0" applyFont="1" applyFill="1" applyBorder="1" applyAlignment="1"/>
    <xf numFmtId="0" fontId="84" fillId="0" borderId="41" xfId="0" applyFont="1" applyFill="1" applyBorder="1" applyAlignment="1"/>
    <xf numFmtId="0" fontId="106" fillId="50" borderId="60" xfId="0" applyFont="1" applyFill="1" applyBorder="1" applyAlignment="1" applyProtection="1">
      <alignment horizontal="left" vertical="center" wrapText="1"/>
      <protection locked="0"/>
    </xf>
    <xf numFmtId="0" fontId="84" fillId="50" borderId="19" xfId="0" applyFont="1" applyFill="1" applyBorder="1" applyAlignment="1">
      <alignment horizontal="left"/>
    </xf>
    <xf numFmtId="0" fontId="84" fillId="50" borderId="33" xfId="0" applyFont="1" applyFill="1" applyBorder="1" applyAlignment="1">
      <alignment horizontal="left"/>
    </xf>
    <xf numFmtId="0" fontId="106" fillId="0" borderId="40" xfId="0" applyFont="1" applyBorder="1" applyAlignment="1" applyProtection="1">
      <alignment vertical="center"/>
      <protection locked="0"/>
    </xf>
    <xf numFmtId="0" fontId="106" fillId="0" borderId="59" xfId="0" applyFont="1" applyBorder="1" applyAlignment="1" applyProtection="1">
      <alignment vertical="center"/>
      <protection locked="0"/>
    </xf>
    <xf numFmtId="0" fontId="106" fillId="0" borderId="56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84" fillId="0" borderId="54" xfId="0" applyFont="1" applyBorder="1" applyAlignment="1">
      <alignment horizontal="left"/>
    </xf>
    <xf numFmtId="0" fontId="84" fillId="0" borderId="55" xfId="0" applyFont="1" applyBorder="1" applyAlignment="1">
      <alignment horizontal="left"/>
    </xf>
    <xf numFmtId="0" fontId="106" fillId="50" borderId="62" xfId="0" applyFont="1" applyFill="1" applyBorder="1" applyAlignment="1" applyProtection="1">
      <alignment horizontal="center" vertical="center" wrapText="1"/>
      <protection locked="0"/>
    </xf>
    <xf numFmtId="0" fontId="106" fillId="50" borderId="60" xfId="0" applyFont="1" applyFill="1" applyBorder="1" applyAlignment="1" applyProtection="1">
      <alignment horizontal="center" vertical="center" wrapText="1"/>
      <protection locked="0"/>
    </xf>
    <xf numFmtId="43" fontId="116" fillId="4" borderId="20" xfId="0" applyNumberFormat="1" applyFont="1" applyFill="1" applyBorder="1" applyAlignment="1">
      <alignment horizontal="center" vertical="center" wrapText="1"/>
    </xf>
    <xf numFmtId="43" fontId="116" fillId="4" borderId="19" xfId="0" applyNumberFormat="1" applyFont="1" applyFill="1" applyBorder="1" applyAlignment="1">
      <alignment horizontal="center" vertical="center" wrapText="1"/>
    </xf>
    <xf numFmtId="43" fontId="116" fillId="4" borderId="33" xfId="0" applyNumberFormat="1" applyFont="1" applyFill="1" applyBorder="1" applyAlignment="1">
      <alignment horizontal="center" vertical="center" wrapText="1"/>
    </xf>
    <xf numFmtId="0" fontId="111" fillId="0" borderId="62" xfId="0" applyFont="1" applyBorder="1" applyAlignment="1" applyProtection="1">
      <alignment horizontal="center" vertical="center" wrapText="1"/>
      <protection locked="0"/>
    </xf>
    <xf numFmtId="0" fontId="111" fillId="0" borderId="60" xfId="0" applyFont="1" applyBorder="1" applyAlignment="1" applyProtection="1">
      <alignment horizontal="center" vertical="center" wrapText="1"/>
      <protection locked="0"/>
    </xf>
    <xf numFmtId="0" fontId="111" fillId="0" borderId="53" xfId="0" applyFont="1" applyBorder="1" applyAlignment="1">
      <alignment horizontal="center" vertical="center" wrapText="1"/>
    </xf>
    <xf numFmtId="0" fontId="111" fillId="0" borderId="61" xfId="0" applyFont="1" applyBorder="1" applyAlignment="1">
      <alignment horizontal="center" vertical="center" wrapText="1"/>
    </xf>
    <xf numFmtId="0" fontId="111" fillId="0" borderId="1" xfId="0" applyFont="1" applyBorder="1" applyAlignment="1" applyProtection="1">
      <alignment horizontal="center" vertical="center" wrapText="1"/>
      <protection locked="0"/>
    </xf>
    <xf numFmtId="43" fontId="119" fillId="0" borderId="53" xfId="0" applyNumberFormat="1" applyFont="1" applyBorder="1" applyAlignment="1">
      <alignment horizontal="center" vertical="center" wrapText="1"/>
    </xf>
    <xf numFmtId="43" fontId="119" fillId="0" borderId="55" xfId="0" applyNumberFormat="1" applyFont="1" applyBorder="1" applyAlignment="1">
      <alignment horizontal="center" vertical="center" wrapText="1"/>
    </xf>
    <xf numFmtId="0" fontId="112" fillId="0" borderId="62" xfId="0" applyFont="1" applyBorder="1" applyAlignment="1" applyProtection="1">
      <alignment horizontal="left" vertical="center" wrapText="1"/>
    </xf>
    <xf numFmtId="0" fontId="112" fillId="0" borderId="60" xfId="0" applyFont="1" applyBorder="1" applyAlignment="1" applyProtection="1">
      <alignment horizontal="left" vertical="center" wrapText="1"/>
    </xf>
    <xf numFmtId="43" fontId="116" fillId="4" borderId="62" xfId="0" applyNumberFormat="1" applyFont="1" applyFill="1" applyBorder="1" applyAlignment="1">
      <alignment horizontal="center" vertical="center" wrapText="1"/>
    </xf>
    <xf numFmtId="43" fontId="116" fillId="4" borderId="63" xfId="0" applyNumberFormat="1" applyFont="1" applyFill="1" applyBorder="1" applyAlignment="1">
      <alignment horizontal="center" vertical="center" wrapText="1"/>
    </xf>
    <xf numFmtId="43" fontId="116" fillId="4" borderId="64" xfId="0" applyNumberFormat="1" applyFont="1" applyFill="1" applyBorder="1" applyAlignment="1">
      <alignment horizontal="center" vertical="center" wrapText="1"/>
    </xf>
    <xf numFmtId="43" fontId="116" fillId="4" borderId="53" xfId="0" applyNumberFormat="1" applyFont="1" applyFill="1" applyBorder="1" applyAlignment="1">
      <alignment horizontal="center" vertical="center" wrapText="1"/>
    </xf>
    <xf numFmtId="43" fontId="116" fillId="4" borderId="54" xfId="0" applyNumberFormat="1" applyFont="1" applyFill="1" applyBorder="1" applyAlignment="1">
      <alignment horizontal="center" vertical="center" wrapText="1"/>
    </xf>
    <xf numFmtId="43" fontId="116" fillId="4" borderId="55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right" wrapText="1"/>
    </xf>
    <xf numFmtId="0" fontId="107" fillId="0" borderId="0" xfId="0" applyFont="1" applyFill="1" applyAlignment="1" applyProtection="1">
      <alignment horizontal="right" wrapText="1"/>
      <protection locked="0"/>
    </xf>
    <xf numFmtId="0" fontId="107" fillId="0" borderId="0" xfId="0" applyFont="1" applyFill="1" applyBorder="1" applyAlignment="1" applyProtection="1">
      <alignment horizontal="center" wrapText="1"/>
      <protection locked="0"/>
    </xf>
    <xf numFmtId="0" fontId="10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106" fillId="50" borderId="62" xfId="0" applyFont="1" applyFill="1" applyBorder="1" applyAlignment="1" applyProtection="1">
      <alignment horizontal="left" vertical="center" shrinkToFit="1"/>
      <protection locked="0"/>
    </xf>
    <xf numFmtId="0" fontId="106" fillId="50" borderId="63" xfId="0" applyFont="1" applyFill="1" applyBorder="1" applyAlignment="1" applyProtection="1">
      <alignment horizontal="left" vertical="center" shrinkToFit="1"/>
      <protection locked="0"/>
    </xf>
    <xf numFmtId="0" fontId="106" fillId="50" borderId="64" xfId="0" applyFont="1" applyFill="1" applyBorder="1" applyAlignment="1" applyProtection="1">
      <alignment horizontal="left" vertical="center" shrinkToFit="1"/>
      <protection locked="0"/>
    </xf>
    <xf numFmtId="0" fontId="106" fillId="50" borderId="63" xfId="0" applyFont="1" applyFill="1" applyBorder="1" applyAlignment="1" applyProtection="1">
      <alignment horizontal="left" vertical="center" wrapText="1"/>
      <protection locked="0"/>
    </xf>
    <xf numFmtId="0" fontId="106" fillId="50" borderId="64" xfId="0" applyFont="1" applyFill="1" applyBorder="1" applyAlignment="1" applyProtection="1">
      <alignment horizontal="left" vertical="center" wrapText="1"/>
      <protection locked="0"/>
    </xf>
    <xf numFmtId="0" fontId="106" fillId="50" borderId="53" xfId="0" applyFont="1" applyFill="1" applyBorder="1" applyAlignment="1" applyProtection="1">
      <alignment horizontal="left" vertical="center" wrapText="1"/>
      <protection locked="0"/>
    </xf>
    <xf numFmtId="0" fontId="106" fillId="50" borderId="54" xfId="0" applyFont="1" applyFill="1" applyBorder="1" applyAlignment="1" applyProtection="1">
      <alignment horizontal="left" vertical="center" wrapText="1"/>
      <protection locked="0"/>
    </xf>
    <xf numFmtId="0" fontId="106" fillId="50" borderId="55" xfId="0" applyFont="1" applyFill="1" applyBorder="1" applyAlignment="1" applyProtection="1">
      <alignment horizontal="left" vertical="center" wrapText="1"/>
      <protection locked="0"/>
    </xf>
    <xf numFmtId="0" fontId="106" fillId="0" borderId="45" xfId="0" applyFont="1" applyBorder="1" applyAlignment="1" applyProtection="1">
      <alignment horizontal="center" vertical="center" wrapText="1"/>
      <protection locked="0"/>
    </xf>
    <xf numFmtId="0" fontId="106" fillId="0" borderId="49" xfId="0" applyFont="1" applyBorder="1" applyAlignment="1" applyProtection="1">
      <alignment horizontal="center" vertical="center" wrapText="1"/>
      <protection locked="0"/>
    </xf>
    <xf numFmtId="0" fontId="104" fillId="0" borderId="0" xfId="0" applyFont="1" applyAlignment="1">
      <alignment horizontal="left" vertical="center" wrapText="1"/>
    </xf>
    <xf numFmtId="0" fontId="10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4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1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120" fillId="0" borderId="34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 vertical="center" wrapText="1"/>
    </xf>
    <xf numFmtId="0" fontId="120" fillId="0" borderId="44" xfId="0" applyFont="1" applyFill="1" applyBorder="1" applyAlignment="1">
      <alignment horizontal="left" vertical="center" wrapText="1"/>
    </xf>
    <xf numFmtId="0" fontId="120" fillId="0" borderId="45" xfId="0" applyFont="1" applyFill="1" applyBorder="1" applyAlignment="1">
      <alignment horizontal="left" vertical="center" wrapText="1"/>
    </xf>
    <xf numFmtId="0" fontId="120" fillId="0" borderId="57" xfId="0" applyFont="1" applyFill="1" applyBorder="1" applyAlignment="1">
      <alignment horizontal="left" vertical="center" wrapText="1"/>
    </xf>
    <xf numFmtId="0" fontId="120" fillId="0" borderId="46" xfId="0" applyFont="1" applyFill="1" applyBorder="1" applyAlignment="1">
      <alignment horizontal="left" vertical="center" wrapText="1"/>
    </xf>
    <xf numFmtId="43" fontId="95" fillId="0" borderId="20" xfId="1" applyFont="1" applyFill="1" applyBorder="1" applyAlignment="1">
      <alignment horizontal="left" wrapText="1"/>
    </xf>
    <xf numFmtId="43" fontId="95" fillId="0" borderId="19" xfId="1" applyFont="1" applyFill="1" applyBorder="1" applyAlignment="1">
      <alignment horizontal="left" wrapText="1"/>
    </xf>
    <xf numFmtId="43" fontId="95" fillId="0" borderId="33" xfId="1" applyFont="1" applyFill="1" applyBorder="1" applyAlignment="1">
      <alignment horizontal="left" wrapText="1"/>
    </xf>
    <xf numFmtId="164" fontId="98" fillId="0" borderId="32" xfId="0" applyNumberFormat="1" applyFont="1" applyFill="1" applyBorder="1" applyAlignment="1">
      <alignment horizontal="center" vertical="center" wrapText="1"/>
    </xf>
    <xf numFmtId="164" fontId="98" fillId="0" borderId="38" xfId="0" applyNumberFormat="1" applyFont="1" applyFill="1" applyBorder="1" applyAlignment="1">
      <alignment horizontal="center" vertical="center" wrapText="1"/>
    </xf>
    <xf numFmtId="164" fontId="98" fillId="0" borderId="39" xfId="0" applyNumberFormat="1" applyFont="1" applyFill="1" applyBorder="1" applyAlignment="1">
      <alignment horizontal="center" vertical="center" wrapText="1"/>
    </xf>
    <xf numFmtId="14" fontId="99" fillId="0" borderId="50" xfId="0" applyNumberFormat="1" applyFont="1" applyFill="1" applyBorder="1" applyAlignment="1">
      <alignment horizontal="center" vertical="center" wrapText="1"/>
    </xf>
    <xf numFmtId="14" fontId="99" fillId="0" borderId="47" xfId="0" applyNumberFormat="1" applyFont="1" applyFill="1" applyBorder="1" applyAlignment="1">
      <alignment horizontal="center" vertical="center" wrapText="1"/>
    </xf>
    <xf numFmtId="0" fontId="95" fillId="0" borderId="14" xfId="0" applyFont="1" applyFill="1" applyBorder="1" applyAlignment="1">
      <alignment horizontal="left" wrapText="1"/>
    </xf>
    <xf numFmtId="0" fontId="95" fillId="0" borderId="12" xfId="0" applyFont="1" applyFill="1" applyBorder="1" applyAlignment="1">
      <alignment horizontal="left" wrapText="1"/>
    </xf>
    <xf numFmtId="0" fontId="95" fillId="0" borderId="15" xfId="0" applyFont="1" applyFill="1" applyBorder="1" applyAlignment="1">
      <alignment horizontal="left" wrapText="1"/>
    </xf>
    <xf numFmtId="0" fontId="95" fillId="0" borderId="16" xfId="0" applyFont="1" applyFill="1" applyBorder="1" applyAlignment="1">
      <alignment horizontal="left" wrapText="1"/>
    </xf>
    <xf numFmtId="0" fontId="95" fillId="0" borderId="1" xfId="0" applyFont="1" applyFill="1" applyBorder="1" applyAlignment="1">
      <alignment horizontal="left" wrapText="1"/>
    </xf>
    <xf numFmtId="0" fontId="95" fillId="0" borderId="8" xfId="0" applyFont="1" applyFill="1" applyBorder="1" applyAlignment="1">
      <alignment horizontal="left" wrapText="1"/>
    </xf>
    <xf numFmtId="14" fontId="96" fillId="0" borderId="51" xfId="0" applyNumberFormat="1" applyFont="1" applyFill="1" applyBorder="1" applyAlignment="1">
      <alignment horizontal="center" vertical="center" wrapText="1"/>
    </xf>
    <xf numFmtId="14" fontId="96" fillId="0" borderId="48" xfId="0" applyNumberFormat="1" applyFont="1" applyFill="1" applyBorder="1" applyAlignment="1">
      <alignment horizontal="center" vertical="center" wrapText="1"/>
    </xf>
    <xf numFmtId="14" fontId="96" fillId="0" borderId="52" xfId="0" applyNumberFormat="1" applyFont="1" applyFill="1" applyBorder="1" applyAlignment="1">
      <alignment horizontal="center" vertical="center" wrapText="1"/>
    </xf>
    <xf numFmtId="14" fontId="96" fillId="0" borderId="49" xfId="0" applyNumberFormat="1" applyFont="1" applyFill="1" applyBorder="1" applyAlignment="1">
      <alignment horizontal="center" vertical="center" wrapText="1"/>
    </xf>
    <xf numFmtId="14" fontId="97" fillId="0" borderId="37" xfId="0" applyNumberFormat="1" applyFont="1" applyFill="1" applyBorder="1" applyAlignment="1">
      <alignment horizontal="center" vertical="center" wrapText="1"/>
    </xf>
    <xf numFmtId="14" fontId="97" fillId="0" borderId="38" xfId="0" applyNumberFormat="1" applyFont="1" applyFill="1" applyBorder="1" applyAlignment="1">
      <alignment horizontal="center" vertical="center" wrapText="1"/>
    </xf>
    <xf numFmtId="14" fontId="97" fillId="0" borderId="39" xfId="0" applyNumberFormat="1" applyFont="1" applyFill="1" applyBorder="1" applyAlignment="1">
      <alignment horizontal="center" vertical="center" wrapText="1"/>
    </xf>
    <xf numFmtId="0" fontId="95" fillId="0" borderId="35" xfId="0" applyFont="1" applyFill="1" applyBorder="1" applyAlignment="1">
      <alignment horizontal="center" vertical="center" wrapText="1"/>
    </xf>
    <xf numFmtId="0" fontId="95" fillId="0" borderId="10" xfId="0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0" fontId="95" fillId="0" borderId="42" xfId="0" applyFont="1" applyFill="1" applyBorder="1" applyAlignment="1">
      <alignment horizontal="center" wrapText="1"/>
    </xf>
    <xf numFmtId="0" fontId="95" fillId="0" borderId="43" xfId="0" applyFont="1" applyFill="1" applyBorder="1" applyAlignment="1">
      <alignment horizontal="center" wrapText="1"/>
    </xf>
    <xf numFmtId="0" fontId="95" fillId="0" borderId="34" xfId="0" applyFont="1" applyFill="1" applyBorder="1" applyAlignment="1">
      <alignment horizontal="center" wrapText="1"/>
    </xf>
    <xf numFmtId="0" fontId="95" fillId="0" borderId="44" xfId="0" applyFont="1" applyFill="1" applyBorder="1" applyAlignment="1">
      <alignment horizontal="center" wrapText="1"/>
    </xf>
    <xf numFmtId="0" fontId="95" fillId="0" borderId="45" xfId="0" applyFont="1" applyFill="1" applyBorder="1" applyAlignment="1">
      <alignment horizontal="center" wrapText="1"/>
    </xf>
    <xf numFmtId="0" fontId="95" fillId="0" borderId="46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wrapText="1"/>
    </xf>
    <xf numFmtId="0" fontId="95" fillId="0" borderId="16" xfId="0" applyFont="1" applyFill="1" applyBorder="1" applyAlignment="1">
      <alignment horizontal="center" wrapText="1"/>
    </xf>
    <xf numFmtId="0" fontId="95" fillId="0" borderId="5" xfId="0" applyFont="1" applyFill="1" applyBorder="1" applyAlignment="1">
      <alignment horizontal="left" wrapText="1"/>
    </xf>
    <xf numFmtId="0" fontId="95" fillId="0" borderId="6" xfId="0" applyFont="1" applyFill="1" applyBorder="1" applyAlignment="1">
      <alignment horizontal="left" wrapText="1"/>
    </xf>
    <xf numFmtId="0" fontId="100" fillId="0" borderId="0" xfId="0" applyFont="1" applyAlignment="1">
      <alignment horizontal="left" wrapText="1"/>
    </xf>
    <xf numFmtId="0" fontId="95" fillId="0" borderId="14" xfId="0" applyFont="1" applyFill="1" applyBorder="1" applyAlignment="1">
      <alignment horizontal="left"/>
    </xf>
    <xf numFmtId="0" fontId="95" fillId="0" borderId="12" xfId="0" applyFont="1" applyFill="1" applyBorder="1" applyAlignment="1">
      <alignment horizontal="left"/>
    </xf>
    <xf numFmtId="0" fontId="100" fillId="0" borderId="0" xfId="0" applyFont="1" applyFill="1" applyBorder="1" applyAlignment="1">
      <alignment horizontal="right" wrapText="1"/>
    </xf>
    <xf numFmtId="0" fontId="95" fillId="0" borderId="1" xfId="0" applyFont="1" applyFill="1" applyBorder="1" applyAlignment="1">
      <alignment horizontal="left"/>
    </xf>
    <xf numFmtId="0" fontId="95" fillId="0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5" fillId="0" borderId="40" xfId="0" applyFont="1" applyFill="1" applyBorder="1" applyAlignment="1">
      <alignment horizontal="center" vertical="center" wrapText="1"/>
    </xf>
    <xf numFmtId="0" fontId="95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5" fillId="0" borderId="37" xfId="0" applyFont="1" applyFill="1" applyBorder="1" applyAlignment="1">
      <alignment horizontal="center" vertical="center" wrapText="1"/>
    </xf>
    <xf numFmtId="0" fontId="95" fillId="0" borderId="38" xfId="0" applyFont="1" applyFill="1" applyBorder="1" applyAlignment="1">
      <alignment horizontal="center" vertical="center" wrapText="1"/>
    </xf>
    <xf numFmtId="0" fontId="95" fillId="0" borderId="39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408395\&#1085;&#1072;&#1091;&#1082;&#1072;\&#1060;&#1048;&#1053;&#1055;&#1051;&#1040;&#1053;\&#1060;&#1048;&#1053;&#1055;&#1051;&#1040;&#1053;%202015\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1.2</v>
          </cell>
        </row>
      </sheetData>
      <sheetData sheetId="24">
        <row r="1">
          <cell r="G1" t="str">
            <v>Мероприятия ФП</v>
          </cell>
        </row>
        <row r="2">
          <cell r="G2" t="str">
            <v>РЕЗЕРВЫ</v>
          </cell>
        </row>
        <row r="3">
          <cell r="G3" t="str">
            <v>ОПЛАТА ТРУДА</v>
          </cell>
        </row>
        <row r="4">
          <cell r="G4" t="str">
            <v xml:space="preserve">ФОНД ОПЛАТЫ ТРУДА </v>
          </cell>
        </row>
        <row r="5">
          <cell r="G5" t="str">
            <v>УЧЕБНО-НАУЧНЫЙ ПРОЦЕСС</v>
          </cell>
        </row>
        <row r="6">
          <cell r="G6" t="str">
            <v>РАСХОДЫ НА БИБЛИОТЕКУ</v>
          </cell>
        </row>
        <row r="7">
          <cell r="G7" t="str">
            <v>КОМАНДИРОВКИ и СЛУЖЕБНЫЕ РАЗЪЕЗДЫ</v>
          </cell>
        </row>
        <row r="8">
          <cell r="G8" t="str">
            <v>ПРИОБРЕТЕНИЕ ОБОРУДОВАНИЯ И РАСХОДНЫХ МАТЕРИАЛОВ</v>
          </cell>
        </row>
        <row r="9">
          <cell r="G9" t="str">
            <v>СОДЕРЖАНИЕ ЗДАНИЙ и ОБЩЕЖИТИЙ</v>
          </cell>
        </row>
        <row r="10">
          <cell r="G10" t="str">
            <v>УСЛУГИ СВЯЗИ и ИНТЕРНЕТ</v>
          </cell>
        </row>
        <row r="11">
          <cell r="G11" t="str">
            <v>ТРАНСПОРТНЫЕ РАСХОДЫ И ГОРЮЧЕ-СМАЗОЧНЫЕ МАТЕРИАЛЫ</v>
          </cell>
        </row>
        <row r="12">
          <cell r="G12" t="str">
            <v>ОХРАНА ТРУДА и СОЦИАЛЬНЫЙ БЛОК</v>
          </cell>
        </row>
        <row r="13">
          <cell r="G13" t="str">
            <v>ПРЕДСТАВИТЕЛЬСКИЕ РАСХОДЫ</v>
          </cell>
        </row>
        <row r="14">
          <cell r="G14" t="str">
            <v>АРЕНДА ИМУЩЕСТВА</v>
          </cell>
        </row>
        <row r="15">
          <cell r="G15" t="str">
            <v>ПРОЧИЕ ТЕКУЩИЕ РАСХОДЫ</v>
          </cell>
        </row>
        <row r="16">
          <cell r="G16" t="str">
            <v>ТЕКУЩИЕ ОПЕРАЦИОННЫЕ РАСХОДЫ</v>
          </cell>
        </row>
        <row r="17">
          <cell r="G17" t="str">
            <v>РАСХОДЫ НА ТИПОГРАФИЮ</v>
          </cell>
        </row>
        <row r="18">
          <cell r="G18" t="str">
            <v>СТИПЕНДИИ</v>
          </cell>
        </row>
        <row r="19">
          <cell r="G19" t="str">
            <v>ПРОЧИЕ ТРАНСФЕРТЫ НАСЕЛЕНИЮ</v>
          </cell>
        </row>
        <row r="20">
          <cell r="G20" t="str">
            <v>ИМЕННЫЕ СТИПЕНДИИ</v>
          </cell>
        </row>
        <row r="21">
          <cell r="G21" t="str">
            <v>РЕЗЕРВНЫЙ ФОНД НИУ ВШЭ</v>
          </cell>
        </row>
        <row r="22">
          <cell r="G22" t="str">
            <v>ФОНД РЕЗЕРВНЫХ СТАВОК</v>
          </cell>
        </row>
        <row r="23">
          <cell r="G23" t="str">
            <v>РЕЗЕРВ РЕКТОРА</v>
          </cell>
        </row>
        <row r="24">
          <cell r="G24" t="str">
            <v>ПРОВЕДЕНИЕ СЕМИНАРОВ и КОНФЕРЕНЦИЙ</v>
          </cell>
        </row>
        <row r="25">
          <cell r="G25" t="str">
            <v>ФИНАНСИРОВАНИЕ МЕРОПРИЯТИЙ ПРИЕМНОЙ КАМПАНИИ</v>
          </cell>
        </row>
        <row r="26">
          <cell r="G26" t="str">
            <v>ПРОВЕДЕНИЕ ОЛИМПИАД</v>
          </cell>
        </row>
        <row r="27">
          <cell r="G27" t="str">
            <v>РАЗВИТИЕ ИНФОРМАЦИОННЫХ ТЕХНОЛОГИЙ</v>
          </cell>
        </row>
        <row r="28">
          <cell r="G28" t="str">
            <v>ИЗДАТЕЛЬСКАЯ ДЕЯТЕЛЬНОСТЬ</v>
          </cell>
        </row>
        <row r="29">
          <cell r="G29" t="str">
            <v>МЕРОПРИЯТИЯ УПРАВЛЕНИЯ ПО СОТРУДНИЧЕСТВУ СО СТРАНАМИ СНГ И БАЛТИИ</v>
          </cell>
        </row>
        <row r="30">
          <cell r="G30" t="str">
            <v>ФИНАНСИРОВАНИЕ МЕЖДУНАРОДНОЙ ДЕЯТЕЛЬНОСТИ</v>
          </cell>
        </row>
        <row r="31">
          <cell r="G31" t="str">
            <v>МЕРОПРИЯТИЯ ДЛЯ СТУДЕНТОВ И ВЫПУСКНИКОВ</v>
          </cell>
        </row>
        <row r="32">
          <cell r="G32" t="str">
            <v>УНИВЕРСИТЕТСКИЕ МЕРОПРИЯТИЯ И ИНФОРМАЦИОННОЕ ОБЕСПЕЧЕНИЕ</v>
          </cell>
        </row>
        <row r="33">
          <cell r="G33" t="str">
            <v>ПРОЧИЕ ПРОЕКТЫ УНИВЕРСИТЕТА</v>
          </cell>
        </row>
        <row r="34">
          <cell r="G34" t="str">
            <v>ФИНАНСИРОВАНИЕ ЭКСПЕРТНО-АНАЛИТИЧЕСКОЙ РАБОТЫ</v>
          </cell>
        </row>
        <row r="35">
          <cell r="G35" t="str">
            <v>РАСХОДЫ ФАКУЛЬТЕТОВ</v>
          </cell>
        </row>
        <row r="36">
          <cell r="G36" t="str">
            <v>МЕЖДУНАРОДНЫЕ ЛАБОРАТОРИИ</v>
          </cell>
        </row>
        <row r="37">
          <cell r="G37" t="str">
            <v>НАЛОГИ</v>
          </cell>
        </row>
        <row r="38">
          <cell r="G38" t="str">
            <v>МЕЖДУНАРОДНЫЕ ТРУДОВЫЕ КОНТРАКТЫ И ИХ ОБСЛУЖИВАНИЕ</v>
          </cell>
        </row>
        <row r="39">
          <cell r="G39" t="str">
            <v>Отчисления в страховые фонды</v>
          </cell>
        </row>
        <row r="40">
          <cell r="G40" t="str">
            <v>ПОВЫШЕНИЕ КВАЛИФИКАЦИИ РАБОТНИКОВ ГУ-ВШЭ</v>
          </cell>
        </row>
        <row r="41">
          <cell r="G41" t="str">
            <v>ФИНАНСИРОВАНИЕ И АВАНСИРОВАНИЕ ЗАРАБАТЫВАЮЩИХ ПОДРАЗДЕЛЕНИЙ</v>
          </cell>
        </row>
        <row r="42">
          <cell r="G42" t="str">
            <v>ФИНАНСИРОВАНИЕ НАУЧНЫХ ИССЛЕДОВАНИЙ</v>
          </cell>
        </row>
        <row r="43">
          <cell r="G43" t="str">
            <v>ОРГАНИЗАЦИЯ И ПРОВЕДЕНИЕ ЭКСПЕРТИЗЫ АКАДЕМИЧЕСКИХ ПРОЕКТОВ</v>
          </cell>
        </row>
        <row r="44">
          <cell r="G44" t="str">
            <v>ИНСТРУМЕНТЫ АКАДЕМИЧЕСКОГО РАЗВИТИЯ</v>
          </cell>
        </row>
        <row r="45">
          <cell r="G45" t="str">
            <v>НАУЧНЫЕ ИССЛЕДОВАНИЯ</v>
          </cell>
        </row>
        <row r="46">
          <cell r="G46" t="str">
            <v>Развитие инновационной инфраструктуры</v>
          </cell>
        </row>
        <row r="47">
          <cell r="G47" t="str">
            <v>СОЗДАНИЕ ЛАБОРАТОРИЙ</v>
          </cell>
        </row>
        <row r="48">
          <cell r="G48" t="str">
            <v>ПРОГРАММА РАЗВИТИЯ НИУ</v>
          </cell>
        </row>
      </sheetData>
      <sheetData sheetId="25"/>
      <sheetData sheetId="26"/>
      <sheetData sheetId="27">
        <row r="1">
          <cell r="AM1">
            <v>1.181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  <sheetDataSet>
      <sheetData sheetId="0"/>
      <sheetData sheetId="1"/>
      <sheetData sheetId="2"/>
      <sheetData sheetId="3"/>
      <sheetData sheetId="4">
        <row r="2">
          <cell r="A2" t="str">
            <v>1.1.1.</v>
          </cell>
        </row>
      </sheetData>
      <sheetData sheetId="5">
        <row r="2">
          <cell r="A2" t="str">
            <v>1.1.1.</v>
          </cell>
          <cell r="H2">
            <v>1</v>
          </cell>
        </row>
        <row r="3">
          <cell r="A3" t="str">
            <v>1.1.2.</v>
          </cell>
          <cell r="H3">
            <v>2</v>
          </cell>
        </row>
        <row r="4">
          <cell r="A4" t="str">
            <v>1.1.3.</v>
          </cell>
          <cell r="H4">
            <v>3</v>
          </cell>
        </row>
        <row r="5">
          <cell r="A5" t="str">
            <v>1.2.1.</v>
          </cell>
          <cell r="H5">
            <v>4</v>
          </cell>
        </row>
        <row r="6">
          <cell r="A6" t="str">
            <v>1.2.2.</v>
          </cell>
          <cell r="H6">
            <v>5</v>
          </cell>
        </row>
        <row r="7">
          <cell r="A7" t="str">
            <v>1.2.3.</v>
          </cell>
          <cell r="H7">
            <v>6</v>
          </cell>
        </row>
        <row r="8">
          <cell r="A8" t="str">
            <v>1.2.4.</v>
          </cell>
          <cell r="H8">
            <v>7</v>
          </cell>
        </row>
        <row r="9">
          <cell r="A9" t="str">
            <v>1.2.5.</v>
          </cell>
          <cell r="H9" t="str">
            <v>8.1</v>
          </cell>
        </row>
        <row r="10">
          <cell r="A10" t="str">
            <v>1.2.6.</v>
          </cell>
          <cell r="H10" t="str">
            <v>8.2</v>
          </cell>
        </row>
        <row r="11">
          <cell r="A11" t="str">
            <v>1.3.1.</v>
          </cell>
          <cell r="H11">
            <v>99</v>
          </cell>
        </row>
        <row r="12">
          <cell r="A12" t="str">
            <v>1.3.2.</v>
          </cell>
          <cell r="H12" t="str">
            <v>-</v>
          </cell>
        </row>
        <row r="13">
          <cell r="A13" t="str">
            <v>1.3.3.</v>
          </cell>
        </row>
        <row r="14">
          <cell r="A14" t="str">
            <v>1.3.4.</v>
          </cell>
          <cell r="K14" t="str">
            <v>Дорожная карта 5-100</v>
          </cell>
        </row>
        <row r="15">
          <cell r="A15" t="str">
            <v>1.3.5.</v>
          </cell>
          <cell r="K15" t="str">
            <v>Текущие расходы_подразделения</v>
          </cell>
        </row>
        <row r="16">
          <cell r="A16" t="str">
            <v>1.3.6.</v>
          </cell>
          <cell r="K16" t="str">
            <v>Текущие расходы_филиалы</v>
          </cell>
        </row>
        <row r="17">
          <cell r="A17" t="str">
            <v>1.3.7.</v>
          </cell>
          <cell r="K17" t="str">
            <v>Текущие расходы_ЦБ</v>
          </cell>
        </row>
        <row r="18">
          <cell r="A18" t="str">
            <v>1.4.1.</v>
          </cell>
        </row>
        <row r="19">
          <cell r="A19" t="str">
            <v>1.4.2.</v>
          </cell>
        </row>
        <row r="20">
          <cell r="A20" t="str">
            <v>2.1.1.</v>
          </cell>
        </row>
        <row r="21">
          <cell r="A21" t="str">
            <v>2.1.2.</v>
          </cell>
        </row>
        <row r="22">
          <cell r="A22" t="str">
            <v>2.1.3.</v>
          </cell>
        </row>
        <row r="23">
          <cell r="A23" t="str">
            <v>2.1.4.</v>
          </cell>
        </row>
        <row r="24">
          <cell r="A24" t="str">
            <v>2.2.1.</v>
          </cell>
        </row>
        <row r="25">
          <cell r="A25" t="str">
            <v>2.2.2.</v>
          </cell>
        </row>
        <row r="26">
          <cell r="A26" t="str">
            <v>2.2.3.</v>
          </cell>
        </row>
        <row r="27">
          <cell r="A27" t="str">
            <v>2.3.1.</v>
          </cell>
        </row>
        <row r="28">
          <cell r="A28" t="str">
            <v>2.3.2.</v>
          </cell>
        </row>
        <row r="29">
          <cell r="A29" t="str">
            <v>2.4.1.</v>
          </cell>
        </row>
        <row r="30">
          <cell r="A30" t="str">
            <v>2.4.2.</v>
          </cell>
        </row>
        <row r="31">
          <cell r="A31" t="str">
            <v>2.5.1.</v>
          </cell>
        </row>
        <row r="32">
          <cell r="A32" t="str">
            <v>2.5.2.</v>
          </cell>
        </row>
        <row r="33">
          <cell r="A33" t="str">
            <v>2.5.3.</v>
          </cell>
        </row>
        <row r="34">
          <cell r="A34" t="str">
            <v>3.1.1.</v>
          </cell>
        </row>
        <row r="35">
          <cell r="A35" t="str">
            <v>3.1.2.</v>
          </cell>
        </row>
        <row r="36">
          <cell r="A36" t="str">
            <v>3.1.3.</v>
          </cell>
        </row>
        <row r="37">
          <cell r="A37" t="str">
            <v>3.1.4.</v>
          </cell>
        </row>
        <row r="38">
          <cell r="A38" t="str">
            <v>3.1.5.</v>
          </cell>
        </row>
        <row r="39">
          <cell r="A39" t="str">
            <v>3.2.1.</v>
          </cell>
        </row>
        <row r="40">
          <cell r="A40" t="str">
            <v>3.2.2.</v>
          </cell>
        </row>
        <row r="41">
          <cell r="A41" t="str">
            <v>3.2.3.</v>
          </cell>
        </row>
        <row r="42">
          <cell r="A42" t="str">
            <v>3.2.4.</v>
          </cell>
        </row>
        <row r="43">
          <cell r="A43" t="str">
            <v>3.2.5.</v>
          </cell>
        </row>
        <row r="44">
          <cell r="A44" t="str">
            <v>3.3.1.</v>
          </cell>
        </row>
        <row r="45">
          <cell r="A45" t="str">
            <v>3.3.2.</v>
          </cell>
        </row>
        <row r="46">
          <cell r="A46" t="str">
            <v>3.3.3.</v>
          </cell>
        </row>
        <row r="47">
          <cell r="A47" t="str">
            <v>3.3.4.</v>
          </cell>
        </row>
        <row r="48">
          <cell r="A48" t="str">
            <v>4.1.1.</v>
          </cell>
        </row>
        <row r="49">
          <cell r="A49" t="str">
            <v>4.1.2.</v>
          </cell>
        </row>
        <row r="50">
          <cell r="A50" t="str">
            <v>4.1.3.</v>
          </cell>
        </row>
        <row r="51">
          <cell r="A51" t="str">
            <v>4.1.4.</v>
          </cell>
        </row>
        <row r="52">
          <cell r="A52" t="str">
            <v>4.2.1.</v>
          </cell>
        </row>
        <row r="53">
          <cell r="A53" t="str">
            <v>4.2.3.</v>
          </cell>
        </row>
        <row r="54">
          <cell r="A54" t="str">
            <v>4.2.5.</v>
          </cell>
        </row>
        <row r="55">
          <cell r="A55" t="str">
            <v>4.3.1.</v>
          </cell>
        </row>
        <row r="56">
          <cell r="A56" t="str">
            <v>4.3.2.</v>
          </cell>
        </row>
        <row r="57">
          <cell r="A57" t="str">
            <v>4.3.3.</v>
          </cell>
        </row>
        <row r="58">
          <cell r="A58" t="str">
            <v>4.4.1.</v>
          </cell>
        </row>
        <row r="59">
          <cell r="A59" t="str">
            <v>4.4.2.</v>
          </cell>
        </row>
        <row r="60">
          <cell r="A60" t="str">
            <v>4.4.3.</v>
          </cell>
        </row>
        <row r="61">
          <cell r="A61" t="str">
            <v>4.4.4.</v>
          </cell>
        </row>
        <row r="62">
          <cell r="A62" t="str">
            <v>5.1.1.</v>
          </cell>
        </row>
        <row r="63">
          <cell r="A63" t="str">
            <v>5.1.2.</v>
          </cell>
        </row>
        <row r="64">
          <cell r="A64" t="str">
            <v>5.1.3.</v>
          </cell>
        </row>
        <row r="65">
          <cell r="A65" t="str">
            <v>5.2.1.</v>
          </cell>
        </row>
        <row r="66">
          <cell r="A66" t="str">
            <v>5.2.2.</v>
          </cell>
        </row>
        <row r="67">
          <cell r="A67" t="str">
            <v>5.2.3.</v>
          </cell>
        </row>
        <row r="68">
          <cell r="A68" t="str">
            <v>5.3.1.</v>
          </cell>
        </row>
        <row r="69">
          <cell r="A69" t="str">
            <v>5.3.2.</v>
          </cell>
        </row>
        <row r="70">
          <cell r="A70" t="str">
            <v>5.4.1.</v>
          </cell>
        </row>
        <row r="71">
          <cell r="A71" t="str">
            <v>5.4.2.</v>
          </cell>
        </row>
        <row r="72">
          <cell r="A72" t="str">
            <v>5.5.1.</v>
          </cell>
        </row>
        <row r="73">
          <cell r="A73" t="str">
            <v>6.1.1.</v>
          </cell>
        </row>
        <row r="74">
          <cell r="A74" t="str">
            <v>6.1.2.</v>
          </cell>
        </row>
        <row r="75">
          <cell r="A75" t="str">
            <v>6.1.3.</v>
          </cell>
        </row>
        <row r="76">
          <cell r="A76" t="str">
            <v>6.2.1.</v>
          </cell>
        </row>
        <row r="77">
          <cell r="A77" t="str">
            <v>6.2.2.</v>
          </cell>
        </row>
        <row r="78">
          <cell r="A78" t="str">
            <v>6.2.3.</v>
          </cell>
        </row>
        <row r="79">
          <cell r="A79" t="str">
            <v>6.3.1.</v>
          </cell>
        </row>
        <row r="80">
          <cell r="A80" t="str">
            <v>6.3.2.</v>
          </cell>
        </row>
      </sheetData>
      <sheetData sheetId="6">
        <row r="2">
          <cell r="A2" t="str">
            <v>1.1.1.</v>
          </cell>
        </row>
      </sheetData>
      <sheetData sheetId="7">
        <row r="2">
          <cell r="A2" t="str">
            <v>АУК "Покровка"</v>
          </cell>
        </row>
      </sheetData>
      <sheetData sheetId="8">
        <row r="2">
          <cell r="A2" t="str">
            <v>АУК "Покровка"</v>
          </cell>
        </row>
        <row r="3">
          <cell r="A3" t="str">
            <v>АУК "Измайловский"</v>
          </cell>
        </row>
        <row r="4">
          <cell r="A4" t="str">
            <v>АУК "Мясницкий"</v>
          </cell>
        </row>
        <row r="5">
          <cell r="A5" t="str">
            <v>АУК "Трифоновский"</v>
          </cell>
        </row>
        <row r="6">
          <cell r="A6" t="str">
            <v>Б.Переяславская, 50, стр.1</v>
          </cell>
        </row>
        <row r="7">
          <cell r="A7" t="str">
            <v>Б.Трехсвятительский пер.,3, стр.4</v>
          </cell>
        </row>
        <row r="8">
          <cell r="A8" t="str">
            <v>Б.Трехсвятительский пер.,3, стр.2</v>
          </cell>
        </row>
        <row r="9">
          <cell r="A9" t="str">
            <v>Б.Трехсвятительский пер.,3, стр.3</v>
          </cell>
        </row>
        <row r="10">
          <cell r="A10" t="str">
            <v>Б.Трехсвятительский пер.,3</v>
          </cell>
        </row>
        <row r="11">
          <cell r="A11" t="str">
            <v>Б.Трехсвятительский пер.,3, стр.3 и стр.4</v>
          </cell>
        </row>
        <row r="12">
          <cell r="A12" t="str">
            <v xml:space="preserve">Б.Трехсвятительский пер.,3, стр.2,3,4 </v>
          </cell>
        </row>
        <row r="13">
          <cell r="A13" t="str">
            <v>Б.Трехсвятительский пер.,3  и 3 стр.3</v>
          </cell>
        </row>
        <row r="14">
          <cell r="A14" t="str">
            <v>Б.Харитоньевский пер. д.4 стр.1</v>
          </cell>
        </row>
        <row r="15">
          <cell r="A15" t="str">
            <v>Вавилова, 7</v>
          </cell>
        </row>
        <row r="16">
          <cell r="A16" t="str">
            <v>Варшавское ш., 44а</v>
          </cell>
        </row>
        <row r="17">
          <cell r="A17" t="str">
            <v>Волгоградский пр-т, 46б</v>
          </cell>
        </row>
        <row r="18">
          <cell r="A18" t="str">
            <v>Волоколамское ш., д.52</v>
          </cell>
        </row>
        <row r="19">
          <cell r="A19" t="str">
            <v>Волоколамское ш., д.52, стр.1</v>
          </cell>
        </row>
        <row r="20">
          <cell r="A20" t="str">
            <v>Волоколамское ш., д.52, стр.8</v>
          </cell>
        </row>
        <row r="21">
          <cell r="A21" t="str">
            <v>Волоколамское ш., д.52, стр.11</v>
          </cell>
        </row>
        <row r="22">
          <cell r="A22" t="str">
            <v>Воронцово поле, 5а</v>
          </cell>
        </row>
        <row r="23">
          <cell r="A23" t="str">
            <v>Воронцово поле, 5а, к.1-К</v>
          </cell>
        </row>
        <row r="24">
          <cell r="A24" t="str">
            <v>Воронцово поле, 5а, стр.13</v>
          </cell>
        </row>
        <row r="25">
          <cell r="A25" t="str">
            <v>ГАСИС</v>
          </cell>
        </row>
        <row r="26">
          <cell r="A26" t="str">
            <v>Измайловское ш., 44,стр.1</v>
          </cell>
        </row>
        <row r="27">
          <cell r="A27" t="str">
            <v>Измайловское ш, 44,стр.2</v>
          </cell>
        </row>
        <row r="28">
          <cell r="A28" t="str">
            <v>Измайловское ш., 44,стр.1,2</v>
          </cell>
        </row>
        <row r="29">
          <cell r="A29" t="str">
            <v>Ильинка, 13</v>
          </cell>
        </row>
        <row r="30">
          <cell r="A30" t="str">
            <v>Кантемировская,3, г. Санкт-Петербург</v>
          </cell>
        </row>
        <row r="31">
          <cell r="A31" t="str">
            <v>Кибальчича, 7</v>
          </cell>
        </row>
        <row r="32">
          <cell r="A32" t="str">
            <v>Кирпичная, 33</v>
          </cell>
        </row>
        <row r="33">
          <cell r="A33" t="str">
            <v>Кирпичная, 33, Измайловское ш., 44,стр.1</v>
          </cell>
        </row>
        <row r="34">
          <cell r="A34" t="str">
            <v>Кирпичная, 33, Измайловское ш., 44,стр.2</v>
          </cell>
        </row>
        <row r="35">
          <cell r="A35" t="str">
            <v>Кривоколенный пер., 3а</v>
          </cell>
        </row>
        <row r="36">
          <cell r="A36" t="str">
            <v>Космонавта Волкова, 18</v>
          </cell>
        </row>
        <row r="37">
          <cell r="A37" t="str">
            <v>Кочновский пр-д, 3</v>
          </cell>
        </row>
        <row r="38">
          <cell r="A38" t="str">
            <v>Ленинградский проспект, 47</v>
          </cell>
        </row>
        <row r="39">
          <cell r="A39" t="str">
            <v>МАМИ</v>
          </cell>
        </row>
        <row r="40">
          <cell r="A40" t="str">
            <v>М.Гнездниковский пер., 4</v>
          </cell>
        </row>
        <row r="41">
          <cell r="A41" t="str">
            <v>Маршала Катукова д.24</v>
          </cell>
        </row>
        <row r="42">
          <cell r="A42" t="str">
            <v>М.Ордынка, 17, стр.1</v>
          </cell>
        </row>
        <row r="43">
          <cell r="A43" t="str">
            <v>Малая Пионерская, 12</v>
          </cell>
        </row>
        <row r="44">
          <cell r="A44" t="str">
            <v>М.Трехсвятительский, 8/2</v>
          </cell>
        </row>
        <row r="45">
          <cell r="A45" t="str">
            <v>М.Трехсвятительский, 8/2, стр.1</v>
          </cell>
        </row>
        <row r="46">
          <cell r="A46" t="str">
            <v>М.Трехсвятительский, 8/2, стр.2</v>
          </cell>
        </row>
        <row r="47">
          <cell r="A47" t="str">
            <v>Михайлова, 34</v>
          </cell>
        </row>
        <row r="48">
          <cell r="A48" t="str">
            <v>Милютинский пер., д.13 стр.1</v>
          </cell>
        </row>
        <row r="49">
          <cell r="A49" t="str">
            <v>МИЭМ</v>
          </cell>
        </row>
        <row r="50">
          <cell r="A50" t="str">
            <v>МИЭМ: Б.Трехсвятительский, 3, стр.2, Б.Трехсвятительский, 3, стр.3, Б.Трехсвятительский, 3, стр.4, Покровский б-р, 12, стр.1, Покровский б-р, 8, стр.2А, Покровский б-р, 16/10, стр.1, Покровка, 31, стр.3, Окружной проезд, 11, к.6</v>
          </cell>
        </row>
        <row r="51">
          <cell r="A51" t="str">
            <v>МО, Волоколамский р-н, д. Шульгино, дом 36</v>
          </cell>
        </row>
        <row r="52">
          <cell r="A52" t="str">
            <v>МО Одинцовский р-н, Мамоновский с.о., дер. Измалково, дом 70</v>
          </cell>
        </row>
        <row r="53">
          <cell r="A53" t="str">
            <v>МО, Подольский р-н, УЦ "Вороново"</v>
          </cell>
        </row>
        <row r="54">
          <cell r="A54" t="str">
            <v>Москва-Н.Новгород-Пермь</v>
          </cell>
        </row>
        <row r="55">
          <cell r="A55" t="str">
            <v>Мытная, 46/2, стр.5</v>
          </cell>
        </row>
        <row r="56">
          <cell r="A56" t="str">
            <v>Мясницкая,вл.9-11</v>
          </cell>
        </row>
        <row r="57">
          <cell r="A57" t="str">
            <v>Мясницкая, 18, стр.1</v>
          </cell>
        </row>
        <row r="58">
          <cell r="A58" t="str">
            <v>Мясницкая, 18, стр.1 4 этаж</v>
          </cell>
        </row>
        <row r="59">
          <cell r="A59" t="str">
            <v>Мясницкая, 18, стр.1, Мясницкая, 20</v>
          </cell>
        </row>
        <row r="60">
          <cell r="A60" t="str">
            <v>Мясницкая, 20</v>
          </cell>
        </row>
        <row r="61">
          <cell r="A61" t="str">
            <v>Мясницкая, 20, Кривоколеный пер. д.3а</v>
          </cell>
        </row>
        <row r="62">
          <cell r="A62" t="str">
            <v>Мясницкая, 20, Мясницкая, 18 стр.1, Кривоколеный пер. д.3а</v>
          </cell>
        </row>
        <row r="63">
          <cell r="A63" t="str">
            <v>Мясницкая, 20, Кирпичная, 33</v>
          </cell>
        </row>
        <row r="64">
          <cell r="A64" t="str">
            <v>Мясницкая, 22, стр.1</v>
          </cell>
        </row>
        <row r="65">
          <cell r="A65" t="str">
            <v>Мясницкая, 24/7, стр.3</v>
          </cell>
        </row>
        <row r="66">
          <cell r="A66" t="str">
            <v>Мясницкая 40/7 стр.1</v>
          </cell>
        </row>
        <row r="67">
          <cell r="A67" t="str">
            <v>Н.Новгород, ул.Львовская, 1"В"</v>
          </cell>
        </row>
        <row r="68">
          <cell r="A68" t="str">
            <v>Одинцово, Дениса Давыдова, 1</v>
          </cell>
        </row>
        <row r="69">
          <cell r="A69" t="str">
            <v>Одинцово, Дениса Давыдова, 3</v>
          </cell>
        </row>
        <row r="70">
          <cell r="A70" t="str">
            <v>Одинцово, Дениса Давыдова, 9</v>
          </cell>
        </row>
        <row r="71">
          <cell r="A71" t="str">
            <v>Одинцово, Дениса Давыдова, 3,9</v>
          </cell>
        </row>
        <row r="72">
          <cell r="A72" t="str">
            <v>Одинцово, Дениса Давыдова, 1,3,9</v>
          </cell>
        </row>
        <row r="73">
          <cell r="A73" t="str">
            <v>Одинцово, Комсомольская, 1</v>
          </cell>
        </row>
        <row r="74">
          <cell r="A74" t="str">
            <v>Одинцово, Маковского, 2</v>
          </cell>
        </row>
        <row r="75">
          <cell r="A75" t="str">
            <v>Озерковская наб. д.24</v>
          </cell>
        </row>
        <row r="76">
          <cell r="A76" t="str">
            <v>Окружной проезд, 11, к.6</v>
          </cell>
        </row>
        <row r="77">
          <cell r="A77" t="str">
            <v>Пантелеевская, 53</v>
          </cell>
        </row>
        <row r="78">
          <cell r="A78" t="str">
            <v>Петровка, 12, стр.1</v>
          </cell>
        </row>
        <row r="79">
          <cell r="A79" t="str">
            <v>Подольский р-н с.о.Вороновский</v>
          </cell>
        </row>
        <row r="80">
          <cell r="A80" t="str">
            <v>Покровка, 31, стр.3</v>
          </cell>
        </row>
        <row r="81">
          <cell r="A81" t="str">
            <v>Покровский б-р, 8, стр.1</v>
          </cell>
        </row>
        <row r="82">
          <cell r="A82" t="str">
            <v>Покровский б-р, 8, стр.2А</v>
          </cell>
        </row>
        <row r="83">
          <cell r="A83" t="str">
            <v>Покровский б-р, 11</v>
          </cell>
        </row>
        <row r="84">
          <cell r="A84" t="str">
            <v>Покровский б-р, 11, стр.4</v>
          </cell>
        </row>
        <row r="85">
          <cell r="A85" t="str">
            <v>Покровский б-р, 11, стр.5</v>
          </cell>
        </row>
        <row r="86">
          <cell r="A86" t="str">
            <v>Покровский б-р, д.11, корп. 7</v>
          </cell>
        </row>
        <row r="87">
          <cell r="A87" t="str">
            <v>Покровский б-р, 11, стр.8</v>
          </cell>
        </row>
        <row r="88">
          <cell r="A88" t="str">
            <v>Покровский б-р, 11, к. 1-А</v>
          </cell>
        </row>
        <row r="89">
          <cell r="A89" t="str">
            <v>Покровский б-р, 11, к. 1-Б</v>
          </cell>
        </row>
        <row r="90">
          <cell r="A90" t="str">
            <v>Покровский б-р, 11, к. 1-В</v>
          </cell>
        </row>
        <row r="91">
          <cell r="A91" t="str">
            <v>Покровский б-р, 11, к. 2-Г</v>
          </cell>
        </row>
        <row r="92">
          <cell r="A92" t="str">
            <v>Покровский б-р, 11, к.2-Е</v>
          </cell>
        </row>
        <row r="93">
          <cell r="A93" t="str">
            <v>Покровский б-р, 11, к.1-Д</v>
          </cell>
        </row>
        <row r="94">
          <cell r="A94" t="str">
            <v>Покровский б-р, 12, стр.1</v>
          </cell>
        </row>
        <row r="95">
          <cell r="A95" t="str">
            <v>Покровский б-р, 16/10, стр.1</v>
          </cell>
        </row>
        <row r="96">
          <cell r="A96" t="str">
            <v>Потаповский пер. д.16 стр.10</v>
          </cell>
        </row>
        <row r="97">
          <cell r="A97" t="str">
            <v>Славянская пл., 4, стр.2</v>
          </cell>
        </row>
        <row r="98">
          <cell r="A98" t="str">
            <v>С-Петербург</v>
          </cell>
        </row>
        <row r="99">
          <cell r="A99" t="str">
            <v>С-Петербург ул.Промышленная 14а</v>
          </cell>
        </row>
        <row r="100">
          <cell r="A100" t="str">
            <v>С-Петербург, г.Пушкин, Радищева, 4</v>
          </cell>
        </row>
        <row r="101">
          <cell r="A101" t="str">
            <v>Старая Басманная ул. д21/4 стр.1</v>
          </cell>
        </row>
        <row r="102">
          <cell r="A102" t="str">
            <v>Строгино, ул. Таллинская, 34</v>
          </cell>
        </row>
        <row r="103">
          <cell r="A103" t="str">
            <v>Студенческая, 33, корп.1</v>
          </cell>
        </row>
        <row r="104">
          <cell r="A104" t="str">
            <v>Трифоновская, 57, стр.1</v>
          </cell>
        </row>
        <row r="105">
          <cell r="A105" t="str">
            <v>Трифоновская, 57, стр.2</v>
          </cell>
        </row>
        <row r="106">
          <cell r="A106" t="str">
            <v>Трифоновская, 57</v>
          </cell>
        </row>
        <row r="107">
          <cell r="A107" t="str">
            <v>Троицк МО</v>
          </cell>
        </row>
        <row r="108">
          <cell r="A108" t="str">
            <v>Хитровский пер., 2/8,кор.5</v>
          </cell>
        </row>
        <row r="109">
          <cell r="A109" t="str">
            <v>Хитровский пер., 4, корп.10</v>
          </cell>
        </row>
        <row r="110">
          <cell r="A110" t="str">
            <v>Хитровский пер., 2/8,корп.6</v>
          </cell>
        </row>
        <row r="111">
          <cell r="A111" t="str">
            <v>Хитровский пер., 2/8,кор.5, кор.6</v>
          </cell>
        </row>
        <row r="112">
          <cell r="A112" t="str">
            <v>Хитровский пер.,д.4, корп.10, д.2/8,кор.5</v>
          </cell>
        </row>
        <row r="113">
          <cell r="A113" t="str">
            <v>АУК "Шаболовка"</v>
          </cell>
        </row>
        <row r="114">
          <cell r="A114" t="str">
            <v>Шаболовка, 26</v>
          </cell>
        </row>
        <row r="115">
          <cell r="A115" t="str">
            <v>Шаболовка, 26, стр.1</v>
          </cell>
        </row>
        <row r="116">
          <cell r="A116" t="str">
            <v>Шаболовка, 26, стр.2</v>
          </cell>
        </row>
        <row r="117">
          <cell r="A117" t="str">
            <v>Шаболовка, 26, стр.3</v>
          </cell>
        </row>
        <row r="118">
          <cell r="A118" t="str">
            <v>Шаболовка, 26, стр.4</v>
          </cell>
        </row>
        <row r="119">
          <cell r="A119" t="str">
            <v>Шаболовка,26,стр.3,4</v>
          </cell>
        </row>
        <row r="120">
          <cell r="A120" t="str">
            <v>Шаболовка,26,стр.3,4,5</v>
          </cell>
        </row>
        <row r="121">
          <cell r="A121" t="str">
            <v>Шаболовка, 26, стр.5</v>
          </cell>
        </row>
        <row r="122">
          <cell r="A122" t="str">
            <v>Шаболовка, 26, стр.7</v>
          </cell>
        </row>
        <row r="123">
          <cell r="A123" t="str">
            <v>Шаболовка, 26, стр.8</v>
          </cell>
        </row>
        <row r="124">
          <cell r="A124" t="str">
            <v>Шаболовка, 26, стр.9</v>
          </cell>
        </row>
        <row r="125">
          <cell r="A125" t="str">
            <v>Шаболовка, 26, стр. 11</v>
          </cell>
        </row>
        <row r="126">
          <cell r="A126" t="str">
            <v>Шаболовка, 26, стр. 16</v>
          </cell>
        </row>
        <row r="127">
          <cell r="A127" t="str">
            <v>Шаболовка, 26, стр.17</v>
          </cell>
        </row>
        <row r="128">
          <cell r="A128" t="str">
            <v>Шаболовка, 26, стр.23</v>
          </cell>
        </row>
        <row r="129">
          <cell r="A129" t="str">
            <v>Шаболовка,26,стр.1,2,3,4,5,8,9</v>
          </cell>
        </row>
        <row r="130">
          <cell r="A130" t="str">
            <v>Шаболовка, 28/11</v>
          </cell>
        </row>
        <row r="131">
          <cell r="A131" t="str">
            <v>Шаболовка, 28/11, стр.2</v>
          </cell>
        </row>
        <row r="132">
          <cell r="A132" t="str">
            <v>Шаболовка, 28/11, стр.3</v>
          </cell>
        </row>
        <row r="133">
          <cell r="A133" t="str">
            <v>Шаболовка, 28/11, стр.4</v>
          </cell>
        </row>
        <row r="134">
          <cell r="A134" t="str">
            <v>Шаболовка, 28/11, стр.2,4</v>
          </cell>
        </row>
        <row r="135">
          <cell r="A135" t="str">
            <v>Шаболовка, 28/11, стр.9</v>
          </cell>
        </row>
        <row r="136">
          <cell r="A136" t="str">
            <v>Шаболовка, 28/11, стр.2,3,4,9</v>
          </cell>
        </row>
        <row r="137">
          <cell r="A137" t="str">
            <v>Шаболовка,д.26,стр.2,, д.28/11,стр.3,4,9</v>
          </cell>
        </row>
        <row r="138">
          <cell r="A138" t="str">
            <v>Шаболовка,д.26,стр.2,, д.28/11,стр.2,3,4,9</v>
          </cell>
        </row>
        <row r="139">
          <cell r="A139" t="str">
            <v>Шаболовка,д.26,стр.2,7, д.28/11,стр.3,4,9</v>
          </cell>
        </row>
        <row r="140">
          <cell r="A140" t="str">
            <v>Шаболовка, 31 стр. 23</v>
          </cell>
        </row>
        <row r="141">
          <cell r="A141" t="str">
            <v>Шаболовка, 31Г</v>
          </cell>
        </row>
        <row r="142">
          <cell r="A142" t="str">
            <v>Шаболовка,31Г</v>
          </cell>
        </row>
        <row r="143">
          <cell r="A143" t="str">
            <v>Шаболовка, 31 стр.Б</v>
          </cell>
        </row>
        <row r="144">
          <cell r="A144" t="str">
            <v>Шаболовка, 31 стр. 23, Шаболовка, 31Г, 31 стр.Б</v>
          </cell>
        </row>
        <row r="145">
          <cell r="A145" t="str">
            <v>Шаболовка, 31 стр. 23, Шаболовка, 31Г</v>
          </cell>
        </row>
        <row r="146">
          <cell r="A146" t="str">
            <v>Электродная, 1</v>
          </cell>
        </row>
        <row r="147">
          <cell r="A147" t="str">
            <v>Энергетическая, 10, к.2</v>
          </cell>
        </row>
        <row r="148">
          <cell r="A148" t="str">
            <v>Москва</v>
          </cell>
        </row>
        <row r="149">
          <cell r="A149" t="str">
            <v>Санкт-Петербург</v>
          </cell>
        </row>
        <row r="150">
          <cell r="A150" t="str">
            <v>Сибирский ф-л ГАСИС г.Иркутск</v>
          </cell>
        </row>
        <row r="151">
          <cell r="A151" t="str">
            <v>Пензенский ф-л ГАСИС г.Пенза</v>
          </cell>
        </row>
        <row r="152">
          <cell r="A152" t="str">
            <v>Орликов пер. д.8 (аренда квартиры для PhD)</v>
          </cell>
        </row>
        <row r="153">
          <cell r="A153" t="str">
            <v>Новосибирский ф-л ГАСИС, г.Новосибирск</v>
          </cell>
        </row>
        <row r="154">
          <cell r="A154" t="str">
            <v>зарубежная литература</v>
          </cell>
        </row>
        <row r="155">
          <cell r="A155" t="str">
            <v>AUDI A8L А 045 АВ 97</v>
          </cell>
        </row>
        <row r="156">
          <cell r="A156" t="str">
            <v>AUDI A8L О 554 УН 197</v>
          </cell>
        </row>
        <row r="157">
          <cell r="A157" t="str">
            <v>BMW320i А 081 УА 199</v>
          </cell>
        </row>
        <row r="158">
          <cell r="A158" t="str">
            <v>BMW 525Li С 772 ЕР 197</v>
          </cell>
        </row>
        <row r="159">
          <cell r="A159" t="str">
            <v>BMW 525Li А 339 АА 199</v>
          </cell>
        </row>
        <row r="160">
          <cell r="A160" t="str">
            <v>BMW 525Li О 816 ХВ 199</v>
          </cell>
        </row>
        <row r="161">
          <cell r="A161" t="str">
            <v>BMW 750Li А 340 АА 199</v>
          </cell>
        </row>
        <row r="162">
          <cell r="A162" t="str">
            <v>BMW 750Li А 054 АВ 97</v>
          </cell>
        </row>
        <row r="163">
          <cell r="A163" t="str">
            <v>BMW 318i К 550 УА 199</v>
          </cell>
        </row>
        <row r="164">
          <cell r="A164" t="str">
            <v>BMW 318i К 549 УА 199</v>
          </cell>
        </row>
        <row r="165">
          <cell r="A165" t="str">
            <v>BMW 528i С 772 ЕР 197</v>
          </cell>
        </row>
        <row r="166">
          <cell r="A166" t="str">
            <v>CHEVROLET EXPRESS G1500 Т 486 ХУ 199</v>
          </cell>
        </row>
        <row r="167">
          <cell r="A167" t="str">
            <v>CHRYSLER GRAND VOYAGER Т 504 ХУ 199</v>
          </cell>
        </row>
        <row r="168">
          <cell r="A168" t="str">
            <v>INFINITI M35 А 803 АК 197</v>
          </cell>
        </row>
        <row r="169">
          <cell r="A169" t="str">
            <v>INFINITI M35 К 189 АХ 199</v>
          </cell>
        </row>
        <row r="170">
          <cell r="A170" t="str">
            <v>INFINITI M35 С 404 ОВ 199</v>
          </cell>
        </row>
        <row r="171">
          <cell r="A171" t="str">
            <v>INFINITI M37</v>
          </cell>
        </row>
        <row r="172">
          <cell r="A172" t="str">
            <v>FIAT DUCATO Е 341 КЕ 197</v>
          </cell>
        </row>
        <row r="173">
          <cell r="A173" t="str">
            <v>FORD Tournero  Е 332 СО 199</v>
          </cell>
        </row>
        <row r="174">
          <cell r="A174" t="str">
            <v>FORD Tournero  Е 310 СО 199</v>
          </cell>
        </row>
        <row r="175">
          <cell r="A175" t="str">
            <v>FORD Transit Е 311 СО 199</v>
          </cell>
        </row>
        <row r="176">
          <cell r="A176" t="str">
            <v>FORD Transit Е 330 СО 199</v>
          </cell>
        </row>
        <row r="177">
          <cell r="A177" t="str">
            <v>FORD Transit Е 331 СО 199</v>
          </cell>
        </row>
        <row r="178">
          <cell r="A178" t="str">
            <v>FORD Transit В 256 КН 197</v>
          </cell>
        </row>
        <row r="179">
          <cell r="A179" t="str">
            <v>FORD Transit Е 666 СО 199</v>
          </cell>
        </row>
        <row r="180">
          <cell r="A180" t="str">
            <v>FORD Transit Е 712 СО 199</v>
          </cell>
        </row>
        <row r="181">
          <cell r="A181" t="str">
            <v>FORD 3227 DP В 752 ТУ 197</v>
          </cell>
        </row>
        <row r="182">
          <cell r="A182" t="str">
            <v>FORD Focus Х 408 РХ 177</v>
          </cell>
        </row>
        <row r="183">
          <cell r="A183" t="str">
            <v>FORD Focus С 161 МТ 199</v>
          </cell>
        </row>
        <row r="184">
          <cell r="A184" t="str">
            <v>FORD Mondeo Х 276 РХ 177</v>
          </cell>
        </row>
        <row r="185">
          <cell r="A185" t="str">
            <v>Grand Voyager</v>
          </cell>
        </row>
        <row r="186">
          <cell r="A186" t="str">
            <v>HYUNDAI H-1 Т 487 ХУ 199</v>
          </cell>
        </row>
        <row r="187">
          <cell r="A187" t="str">
            <v>LEXUS RX 350 К 282 СУ 199</v>
          </cell>
        </row>
        <row r="188">
          <cell r="A188" t="str">
            <v>NISSAN TEANA Р 120 НК 77</v>
          </cell>
        </row>
        <row r="189">
          <cell r="A189" t="str">
            <v>NISSAN TEANA К 602 УА 199</v>
          </cell>
        </row>
        <row r="190">
          <cell r="A190" t="str">
            <v>NISSAN TEANA К 604 УА 199</v>
          </cell>
        </row>
        <row r="191">
          <cell r="A191" t="str">
            <v>NISSAN TEANA А 341 АА 199</v>
          </cell>
        </row>
        <row r="192">
          <cell r="A192" t="str">
            <v>NISSAN TEANA А 350 АА 199</v>
          </cell>
        </row>
        <row r="193">
          <cell r="A193" t="str">
            <v>NISSAN TEANA Т359 ХМ 199</v>
          </cell>
        </row>
        <row r="194">
          <cell r="A194" t="str">
            <v>NISSAN TEANA Т 360 ХМ 199</v>
          </cell>
        </row>
        <row r="195">
          <cell r="A195" t="str">
            <v>NISSAN TEANA Н 113 TC 197</v>
          </cell>
        </row>
        <row r="196">
          <cell r="A196" t="str">
            <v>NISSAN TEANA К 460 УА 199</v>
          </cell>
        </row>
        <row r="197">
          <cell r="A197" t="str">
            <v>NISSAN TEANA К 461 УА 199</v>
          </cell>
        </row>
        <row r="198">
          <cell r="A198" t="str">
            <v>NISSAN TEANA Т 466 ХМ 199</v>
          </cell>
        </row>
        <row r="199">
          <cell r="A199" t="str">
            <v>NISSAN TEANA Т467 ХМ 199</v>
          </cell>
        </row>
        <row r="200">
          <cell r="A200" t="str">
            <v>NISSAN TEANA В 253 КН 197</v>
          </cell>
        </row>
        <row r="201">
          <cell r="A201" t="str">
            <v>NISSAN TEANA В 254КН 197</v>
          </cell>
        </row>
        <row r="202">
          <cell r="A202" t="str">
            <v>NISSAN TEANA В 255 КН 197</v>
          </cell>
        </row>
        <row r="203">
          <cell r="A203" t="str">
            <v>NISSAN X-Trail О 463 ХВ 199</v>
          </cell>
        </row>
        <row r="204">
          <cell r="A204" t="str">
            <v>SUBARU Tribeca А 919 НУ 177</v>
          </cell>
        </row>
        <row r="205">
          <cell r="A205" t="str">
            <v>TOYOTA AVENSIS М 642 НР 199</v>
          </cell>
        </row>
        <row r="206">
          <cell r="A206" t="str">
            <v>TOYOTA CAMRY Х 418 ВМ 199</v>
          </cell>
        </row>
        <row r="207">
          <cell r="A207" t="str">
            <v>TOYOTA CAMRY К 282 НУ 177</v>
          </cell>
        </row>
        <row r="208">
          <cell r="A208" t="str">
            <v>TOYOTA CAMRY Т 175 ХУ 199</v>
          </cell>
        </row>
        <row r="209">
          <cell r="A209" t="str">
            <v>TOYOTA CAMRY Х 146 НР 199</v>
          </cell>
        </row>
        <row r="210">
          <cell r="A210" t="str">
            <v>TOYOTA CAMRY Х 285 НР 199</v>
          </cell>
        </row>
        <row r="211">
          <cell r="A211" t="str">
            <v>TOYOTA CAMRY К 281 НУ 177</v>
          </cell>
        </row>
        <row r="212">
          <cell r="A212" t="str">
            <v>TOYOTA CAMRY У 399 ОН 177</v>
          </cell>
        </row>
        <row r="213">
          <cell r="A213" t="str">
            <v>VOLKSWAGEN PHAETON А 351 АА 199</v>
          </cell>
        </row>
        <row r="214">
          <cell r="A214" t="str">
            <v>ГАЗ 2705 Х 579 ТХ 177</v>
          </cell>
        </row>
        <row r="215">
          <cell r="A215" t="str">
            <v>3227 DP фургон В752 ТУ 197</v>
          </cell>
        </row>
        <row r="216">
          <cell r="A216" t="str">
            <v>Крайслер Т504 ХУ 199</v>
          </cell>
        </row>
        <row r="217">
          <cell r="A217" t="str">
            <v>АUDI A8L  Н881 РМ77 Ясин</v>
          </cell>
        </row>
        <row r="218">
          <cell r="A218" t="str">
            <v>АUDI A8L  Н881 РМ77 Ясин</v>
          </cell>
        </row>
      </sheetData>
      <sheetData sheetId="9">
        <row r="2">
          <cell r="A2" t="str">
            <v>АУК "Покровка"</v>
          </cell>
        </row>
      </sheetData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tabSelected="1" topLeftCell="A28" zoomScaleNormal="100" zoomScaleSheetLayoutView="100" workbookViewId="0">
      <selection activeCell="B32" sqref="B32:G32"/>
    </sheetView>
  </sheetViews>
  <sheetFormatPr defaultColWidth="8.7109375" defaultRowHeight="16.5"/>
  <cols>
    <col min="1" max="1" width="40.28515625" style="42" customWidth="1"/>
    <col min="2" max="2" width="14.85546875" style="42" customWidth="1"/>
    <col min="3" max="3" width="23.5703125" style="43" customWidth="1"/>
    <col min="4" max="4" width="12.5703125" style="43" customWidth="1"/>
    <col min="5" max="5" width="16" style="43" customWidth="1"/>
    <col min="6" max="6" width="16.140625" style="43" customWidth="1"/>
    <col min="7" max="7" width="16.5703125" style="43" customWidth="1"/>
    <col min="8" max="16384" width="8.7109375" style="43"/>
  </cols>
  <sheetData>
    <row r="1" spans="1:7" ht="51.75" customHeight="1">
      <c r="E1" s="201" t="s">
        <v>611</v>
      </c>
      <c r="F1" s="201"/>
      <c r="G1" s="201"/>
    </row>
    <row r="2" spans="1:7" ht="37.15" customHeight="1">
      <c r="E2" s="161" t="s">
        <v>361</v>
      </c>
      <c r="F2" s="161"/>
      <c r="G2" s="161"/>
    </row>
    <row r="3" spans="1:7" ht="21" customHeight="1">
      <c r="A3" s="71" t="s">
        <v>372</v>
      </c>
      <c r="D3" s="203"/>
      <c r="E3" s="203"/>
      <c r="F3" s="202" t="s">
        <v>22</v>
      </c>
      <c r="G3" s="202"/>
    </row>
    <row r="4" spans="1:7" ht="24" customHeight="1">
      <c r="A4" s="70"/>
      <c r="D4" s="204"/>
      <c r="E4" s="204"/>
      <c r="F4" s="202" t="s">
        <v>729</v>
      </c>
      <c r="G4" s="202"/>
    </row>
    <row r="5" spans="1:7" ht="18.75" customHeight="1">
      <c r="D5" s="206" t="s">
        <v>380</v>
      </c>
      <c r="E5" s="206"/>
      <c r="F5" s="205"/>
      <c r="G5" s="205"/>
    </row>
    <row r="6" spans="1:7" ht="23.45" customHeight="1">
      <c r="A6" s="132" t="s">
        <v>373</v>
      </c>
      <c r="B6" s="132"/>
      <c r="C6" s="132"/>
      <c r="D6" s="132"/>
      <c r="E6" s="132"/>
      <c r="F6" s="132"/>
      <c r="G6" s="132"/>
    </row>
    <row r="7" spans="1:7" ht="13.9" customHeight="1" thickBot="1"/>
    <row r="8" spans="1:7" ht="45.6" customHeight="1" thickBot="1">
      <c r="A8" s="72" t="s">
        <v>95</v>
      </c>
      <c r="B8" s="169"/>
      <c r="C8" s="170"/>
      <c r="D8" s="171"/>
      <c r="E8" s="133" t="s">
        <v>67</v>
      </c>
      <c r="F8" s="135" t="s">
        <v>309</v>
      </c>
      <c r="G8" s="137" t="s">
        <v>92</v>
      </c>
    </row>
    <row r="9" spans="1:7" ht="16.5" customHeight="1">
      <c r="A9" s="139" t="s">
        <v>368</v>
      </c>
      <c r="B9" s="151"/>
      <c r="C9" s="172"/>
      <c r="D9" s="50" t="str">
        <f>IF(B9="","",VLOOKUP(B9,Списки!A$2:B$58,2,FALSE))</f>
        <v/>
      </c>
      <c r="E9" s="134"/>
      <c r="F9" s="136"/>
      <c r="G9" s="138"/>
    </row>
    <row r="10" spans="1:7">
      <c r="A10" s="140"/>
      <c r="B10" s="166"/>
      <c r="C10" s="167"/>
      <c r="D10" s="51" t="str">
        <f>IF(B10="","",VLOOKUP(B10,Списки!A$2:B$58,2,FALSE))</f>
        <v/>
      </c>
      <c r="E10" s="134"/>
      <c r="F10" s="136"/>
      <c r="G10" s="138"/>
    </row>
    <row r="11" spans="1:7">
      <c r="A11" s="140"/>
      <c r="B11" s="166"/>
      <c r="C11" s="167"/>
      <c r="D11" s="52" t="str">
        <f>IF(B11="","",VLOOKUP(B11,Списки!A$2:B$58,2,FALSE))</f>
        <v/>
      </c>
      <c r="E11" s="134"/>
      <c r="F11" s="136"/>
      <c r="G11" s="138"/>
    </row>
    <row r="12" spans="1:7" ht="17.25" thickBot="1">
      <c r="A12" s="140"/>
      <c r="B12" s="148"/>
      <c r="C12" s="168"/>
      <c r="D12" s="52" t="str">
        <f>IF(B12="","",VLOOKUP(B12,Списки!A$2:B$58,2,FALSE))</f>
        <v/>
      </c>
      <c r="E12" s="134"/>
      <c r="F12" s="136"/>
      <c r="G12" s="138"/>
    </row>
    <row r="13" spans="1:7">
      <c r="A13" s="139" t="s">
        <v>367</v>
      </c>
      <c r="B13" s="151"/>
      <c r="C13" s="152"/>
      <c r="D13" s="153"/>
      <c r="E13" s="134"/>
      <c r="F13" s="136"/>
      <c r="G13" s="138"/>
    </row>
    <row r="14" spans="1:7">
      <c r="A14" s="140"/>
      <c r="B14" s="166"/>
      <c r="C14" s="173"/>
      <c r="D14" s="174"/>
      <c r="E14" s="134"/>
      <c r="F14" s="136"/>
      <c r="G14" s="138"/>
    </row>
    <row r="15" spans="1:7">
      <c r="A15" s="140"/>
      <c r="B15" s="166"/>
      <c r="C15" s="173"/>
      <c r="D15" s="174"/>
      <c r="E15" s="134"/>
      <c r="F15" s="136"/>
      <c r="G15" s="138"/>
    </row>
    <row r="16" spans="1:7" ht="17.25" thickBot="1">
      <c r="A16" s="141"/>
      <c r="B16" s="148"/>
      <c r="C16" s="179"/>
      <c r="D16" s="180"/>
      <c r="E16" s="134"/>
      <c r="F16" s="136"/>
      <c r="G16" s="138"/>
    </row>
    <row r="17" spans="1:7" ht="33.75" customHeight="1" thickBot="1">
      <c r="A17" s="64" t="s">
        <v>366</v>
      </c>
      <c r="B17" s="181"/>
      <c r="C17" s="182"/>
      <c r="D17" s="53"/>
      <c r="E17" s="66"/>
      <c r="F17" s="67"/>
      <c r="G17" s="68">
        <f>IF(B17="",0,(IF(B17="",(IFERROR(F17-E17+1,"вы не заполнили какую либо дату или неверно введели данные")),(IFERROR(F17-E17+1," вы не заполнили какую либо дату или неверно введены данные")))))</f>
        <v>0</v>
      </c>
    </row>
    <row r="18" spans="1:7" ht="36" customHeight="1" thickBot="1">
      <c r="A18" s="60" t="s">
        <v>66</v>
      </c>
      <c r="B18" s="175"/>
      <c r="C18" s="176"/>
      <c r="D18" s="176"/>
      <c r="E18" s="176"/>
      <c r="F18" s="177"/>
      <c r="G18" s="178"/>
    </row>
    <row r="19" spans="1:7" ht="30" customHeight="1">
      <c r="A19" s="139" t="s">
        <v>363</v>
      </c>
      <c r="B19" s="181" t="s">
        <v>381</v>
      </c>
      <c r="C19" s="182"/>
      <c r="D19" s="186" t="s">
        <v>362</v>
      </c>
      <c r="E19" s="187"/>
      <c r="F19" s="190" t="s">
        <v>369</v>
      </c>
      <c r="G19" s="190"/>
    </row>
    <row r="20" spans="1:7" ht="39" customHeight="1" thickBot="1">
      <c r="A20" s="141"/>
      <c r="B20" s="215"/>
      <c r="C20" s="216"/>
      <c r="D20" s="188"/>
      <c r="E20" s="189"/>
      <c r="F20" s="191"/>
      <c r="G20" s="192"/>
    </row>
    <row r="21" spans="1:7" ht="25.5" customHeight="1">
      <c r="A21" s="86" t="s">
        <v>601</v>
      </c>
      <c r="B21" s="193" t="s">
        <v>106</v>
      </c>
      <c r="C21" s="194"/>
      <c r="D21" s="195"/>
      <c r="E21" s="196"/>
      <c r="F21" s="196"/>
      <c r="G21" s="197"/>
    </row>
    <row r="22" spans="1:7" ht="25.5" customHeight="1">
      <c r="A22" s="93" t="s">
        <v>601</v>
      </c>
      <c r="B22" s="162" t="str">
        <f>Смета!C15</f>
        <v/>
      </c>
      <c r="C22" s="163"/>
      <c r="D22" s="183" t="e">
        <f>Смета!H15</f>
        <v>#N/A</v>
      </c>
      <c r="E22" s="184"/>
      <c r="F22" s="184"/>
      <c r="G22" s="185"/>
    </row>
    <row r="23" spans="1:7" ht="25.5" customHeight="1">
      <c r="A23" s="87" t="s">
        <v>601</v>
      </c>
      <c r="B23" s="164" t="str">
        <f>Смета!C16</f>
        <v/>
      </c>
      <c r="C23" s="165"/>
      <c r="D23" s="183" t="e">
        <f>Смета!H16</f>
        <v>#N/A</v>
      </c>
      <c r="E23" s="184"/>
      <c r="F23" s="184"/>
      <c r="G23" s="185"/>
    </row>
    <row r="24" spans="1:7" ht="22.5" customHeight="1" thickBot="1">
      <c r="A24" s="88" t="s">
        <v>601</v>
      </c>
      <c r="B24" s="156" t="str">
        <f>Смета!C17</f>
        <v/>
      </c>
      <c r="C24" s="157"/>
      <c r="D24" s="198" t="e">
        <f>Смета!H17</f>
        <v>#N/A</v>
      </c>
      <c r="E24" s="199"/>
      <c r="F24" s="199"/>
      <c r="G24" s="200"/>
    </row>
    <row r="25" spans="1:7" ht="37.5" customHeight="1">
      <c r="A25" s="61" t="s">
        <v>360</v>
      </c>
      <c r="B25" s="207"/>
      <c r="C25" s="208"/>
      <c r="D25" s="208"/>
      <c r="E25" s="208"/>
      <c r="F25" s="208"/>
      <c r="G25" s="209"/>
    </row>
    <row r="26" spans="1:7" ht="50.25" customHeight="1" thickBot="1">
      <c r="A26" s="62" t="s">
        <v>297</v>
      </c>
      <c r="B26" s="148"/>
      <c r="C26" s="149"/>
      <c r="D26" s="149"/>
      <c r="E26" s="149"/>
      <c r="F26" s="149"/>
      <c r="G26" s="150"/>
    </row>
    <row r="27" spans="1:7" ht="48" thickBot="1">
      <c r="A27" s="69" t="s">
        <v>740</v>
      </c>
      <c r="B27" s="154"/>
      <c r="C27" s="155"/>
      <c r="D27" s="158"/>
      <c r="E27" s="159"/>
      <c r="F27" s="159"/>
      <c r="G27" s="160"/>
    </row>
    <row r="28" spans="1:7" ht="47.65" customHeight="1" thickBot="1">
      <c r="A28" s="55" t="s">
        <v>73</v>
      </c>
      <c r="B28" s="142" t="s">
        <v>324</v>
      </c>
      <c r="C28" s="143"/>
      <c r="D28" s="143"/>
      <c r="E28" s="143"/>
      <c r="F28" s="143"/>
      <c r="G28" s="144"/>
    </row>
    <row r="29" spans="1:7" ht="33" customHeight="1" thickBot="1">
      <c r="A29" s="55" t="s">
        <v>311</v>
      </c>
      <c r="B29" s="145"/>
      <c r="C29" s="146"/>
      <c r="D29" s="146"/>
      <c r="E29" s="146"/>
      <c r="F29" s="146"/>
      <c r="G29" s="147"/>
    </row>
    <row r="30" spans="1:7" ht="40.5" customHeight="1">
      <c r="A30" s="56" t="s">
        <v>364</v>
      </c>
      <c r="B30" s="151"/>
      <c r="C30" s="210"/>
      <c r="D30" s="210"/>
      <c r="E30" s="210"/>
      <c r="F30" s="210"/>
      <c r="G30" s="211"/>
    </row>
    <row r="31" spans="1:7" ht="75.75" customHeight="1" thickBot="1">
      <c r="A31" s="54" t="s">
        <v>365</v>
      </c>
      <c r="B31" s="212"/>
      <c r="C31" s="213"/>
      <c r="D31" s="213"/>
      <c r="E31" s="213"/>
      <c r="F31" s="213"/>
      <c r="G31" s="214"/>
    </row>
    <row r="32" spans="1:7" ht="33.75" customHeight="1" thickBot="1">
      <c r="A32" s="54" t="s">
        <v>279</v>
      </c>
      <c r="B32" s="145"/>
      <c r="C32" s="146"/>
      <c r="D32" s="146"/>
      <c r="E32" s="146"/>
      <c r="F32" s="146"/>
      <c r="G32" s="147"/>
    </row>
    <row r="33" spans="1:7" ht="4.5" customHeight="1">
      <c r="A33" s="57"/>
      <c r="B33" s="57"/>
      <c r="C33" s="58"/>
      <c r="D33" s="58"/>
      <c r="E33" s="49"/>
      <c r="F33" s="49"/>
      <c r="G33" s="49"/>
    </row>
    <row r="34" spans="1:7" ht="24" customHeight="1">
      <c r="A34" s="59" t="s">
        <v>90</v>
      </c>
      <c r="B34" s="59"/>
      <c r="C34" s="49"/>
      <c r="D34" s="49"/>
      <c r="E34" s="49"/>
      <c r="F34" s="131" t="s">
        <v>96</v>
      </c>
      <c r="G34" s="131"/>
    </row>
    <row r="35" spans="1:7" ht="31.5">
      <c r="A35" s="59" t="s">
        <v>91</v>
      </c>
      <c r="B35" s="59"/>
      <c r="C35" s="49"/>
      <c r="D35" s="49"/>
      <c r="E35" s="49"/>
      <c r="F35" s="131" t="s">
        <v>96</v>
      </c>
      <c r="G35" s="131"/>
    </row>
    <row r="36" spans="1:7" ht="31.5">
      <c r="A36" s="59" t="s">
        <v>602</v>
      </c>
      <c r="B36" s="59"/>
      <c r="C36" s="49"/>
      <c r="D36" s="49"/>
      <c r="E36" s="49"/>
      <c r="F36" s="131" t="s">
        <v>96</v>
      </c>
      <c r="G36" s="131"/>
    </row>
    <row r="37" spans="1:7">
      <c r="A37" s="59"/>
      <c r="B37" s="59"/>
      <c r="C37" s="49"/>
      <c r="D37" s="49"/>
      <c r="E37" s="49"/>
      <c r="F37" s="63"/>
      <c r="G37" s="63"/>
    </row>
    <row r="38" spans="1:7" ht="13.5" customHeight="1">
      <c r="A38" s="59"/>
      <c r="B38" s="59"/>
      <c r="C38" s="49"/>
      <c r="D38" s="49"/>
      <c r="E38" s="49"/>
      <c r="F38" s="131" t="s">
        <v>324</v>
      </c>
      <c r="G38" s="131"/>
    </row>
  </sheetData>
  <mergeCells count="53">
    <mergeCell ref="E1:G1"/>
    <mergeCell ref="F36:G36"/>
    <mergeCell ref="F3:G3"/>
    <mergeCell ref="D3:E3"/>
    <mergeCell ref="F4:G4"/>
    <mergeCell ref="D4:E4"/>
    <mergeCell ref="F5:G5"/>
    <mergeCell ref="D5:E5"/>
    <mergeCell ref="F35:G35"/>
    <mergeCell ref="B25:G25"/>
    <mergeCell ref="B30:G30"/>
    <mergeCell ref="B31:G31"/>
    <mergeCell ref="B32:G32"/>
    <mergeCell ref="B19:C19"/>
    <mergeCell ref="B20:C20"/>
    <mergeCell ref="D22:G22"/>
    <mergeCell ref="F19:G19"/>
    <mergeCell ref="F20:G20"/>
    <mergeCell ref="B21:C21"/>
    <mergeCell ref="D21:G21"/>
    <mergeCell ref="D24:G24"/>
    <mergeCell ref="E2:G2"/>
    <mergeCell ref="B22:C22"/>
    <mergeCell ref="B23:C23"/>
    <mergeCell ref="B11:C11"/>
    <mergeCell ref="B12:C12"/>
    <mergeCell ref="B8:D8"/>
    <mergeCell ref="B9:C9"/>
    <mergeCell ref="B10:C10"/>
    <mergeCell ref="B15:D15"/>
    <mergeCell ref="B18:G18"/>
    <mergeCell ref="B16:D16"/>
    <mergeCell ref="B17:C17"/>
    <mergeCell ref="D23:G23"/>
    <mergeCell ref="B14:D14"/>
    <mergeCell ref="D19:E19"/>
    <mergeCell ref="D20:E20"/>
    <mergeCell ref="F38:G38"/>
    <mergeCell ref="A6:G6"/>
    <mergeCell ref="E8:E16"/>
    <mergeCell ref="F8:F16"/>
    <mergeCell ref="G8:G16"/>
    <mergeCell ref="A9:A12"/>
    <mergeCell ref="A13:A16"/>
    <mergeCell ref="B28:G28"/>
    <mergeCell ref="B29:G29"/>
    <mergeCell ref="B26:G26"/>
    <mergeCell ref="B13:D13"/>
    <mergeCell ref="F34:G34"/>
    <mergeCell ref="B27:C27"/>
    <mergeCell ref="B24:C24"/>
    <mergeCell ref="D27:G27"/>
    <mergeCell ref="A19:A20"/>
  </mergeCells>
  <dataValidations count="3">
    <dataValidation type="list" allowBlank="1" showInputMessage="1" showErrorMessage="1" sqref="B17:C17">
      <formula1>Страна</formula1>
    </dataValidation>
    <dataValidation type="list" allowBlank="1" showInputMessage="1" showErrorMessage="1" sqref="B13:D16">
      <formula1>Должности</formula1>
    </dataValidation>
    <dataValidation type="list" allowBlank="1" showInputMessage="1" showErrorMessage="1" sqref="B25:G25">
      <formula1>Источник</formula1>
    </dataValidation>
  </dataValidations>
  <printOptions horizontalCentered="1"/>
  <pageMargins left="0.11811023622047245" right="0.11811023622047245" top="0" bottom="0.15748031496062992" header="0.18" footer="0.17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Списки!$J$2:$J$13</xm:f>
          </x14:formula1>
          <xm:sqref>B19</xm:sqref>
        </x14:dataValidation>
        <x14:dataValidation type="list" allowBlank="1" showInputMessage="1" showErrorMessage="1">
          <x14:formula1>
            <xm:f>Списки!$L$20:$L$28</xm:f>
          </x14:formula1>
          <xm:sqref>B27:C27</xm:sqref>
        </x14:dataValidation>
        <x14:dataValidation type="list" allowBlank="1" showInputMessage="1" showErrorMessage="1">
          <x14:formula1>
            <xm:f>Списки!$L$2:$L$19</xm:f>
          </x14:formula1>
          <xm:sqref>D27:G27</xm:sqref>
        </x14:dataValidation>
        <x14:dataValidation type="list" allowBlank="1" showInputMessage="1" showErrorMessage="1">
          <x14:formula1>
            <xm:f>Списки!$A$2:$A$58</xm:f>
          </x14:formula1>
          <xm:sqref>B9:C12</xm:sqref>
        </x14:dataValidation>
        <x14:dataValidation type="list" allowBlank="1" showInputMessage="1" showErrorMessage="1">
          <x14:formula1>
            <xm:f>Списки!$R:$R</xm:f>
          </x14:formula1>
          <xm:sqref>B30:G30</xm:sqref>
        </x14:dataValidation>
        <x14:dataValidation type="list" allowBlank="1" showInputMessage="1" showErrorMessage="1">
          <x14:formula1>
            <xm:f>Списки!$T1:$T11</xm:f>
          </x14:formula1>
          <xm:sqref>B31:G31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zoomScaleSheetLayoutView="82" workbookViewId="0">
      <selection activeCell="F5" sqref="F5"/>
    </sheetView>
  </sheetViews>
  <sheetFormatPr defaultColWidth="9.140625" defaultRowHeight="15" outlineLevelCol="1"/>
  <cols>
    <col min="1" max="1" width="3" style="92" customWidth="1"/>
    <col min="2" max="2" width="25.7109375" style="9" customWidth="1"/>
    <col min="3" max="3" width="9.28515625" style="9" customWidth="1"/>
    <col min="4" max="4" width="5.5703125" style="9" hidden="1" customWidth="1" outlineLevel="1"/>
    <col min="5" max="5" width="28.140625" style="9" bestFit="1" customWidth="1" collapsed="1"/>
    <col min="6" max="6" width="15.28515625" style="9" customWidth="1"/>
    <col min="7" max="7" width="11.42578125" style="9" customWidth="1"/>
    <col min="8" max="8" width="16.28515625" style="9" customWidth="1"/>
    <col min="9" max="9" width="19.7109375" style="9" customWidth="1"/>
    <col min="10" max="16384" width="9.140625" style="9"/>
  </cols>
  <sheetData>
    <row r="1" spans="1:9" ht="46.5" customHeight="1">
      <c r="H1" s="226" t="s">
        <v>612</v>
      </c>
      <c r="I1" s="226"/>
    </row>
    <row r="2" spans="1:9" ht="15.75">
      <c r="B2" s="227" t="s">
        <v>74</v>
      </c>
      <c r="C2" s="227"/>
      <c r="D2" s="227"/>
      <c r="E2" s="227"/>
      <c r="F2" s="227"/>
      <c r="G2" s="227"/>
      <c r="H2" s="227"/>
      <c r="I2" s="227"/>
    </row>
    <row r="3" spans="1:9">
      <c r="B3" s="94">
        <f>Записка!$B$8</f>
        <v>0</v>
      </c>
      <c r="C3" s="92"/>
      <c r="D3" s="92"/>
      <c r="E3" s="92"/>
      <c r="F3" s="92"/>
      <c r="G3" s="92"/>
      <c r="H3" s="92"/>
      <c r="I3" s="92"/>
    </row>
    <row r="4" spans="1:9" ht="78" customHeight="1">
      <c r="A4" s="91" t="s">
        <v>604</v>
      </c>
      <c r="B4" s="12" t="s">
        <v>75</v>
      </c>
      <c r="C4" s="12" t="s">
        <v>77</v>
      </c>
      <c r="E4" s="12" t="s">
        <v>93</v>
      </c>
      <c r="F4" s="12" t="s">
        <v>78</v>
      </c>
      <c r="G4" s="12" t="s">
        <v>87</v>
      </c>
      <c r="H4" s="12" t="s">
        <v>88</v>
      </c>
      <c r="I4" s="12" t="s">
        <v>113</v>
      </c>
    </row>
    <row r="5" spans="1:9" ht="30">
      <c r="A5" s="91">
        <v>1</v>
      </c>
      <c r="B5" s="116" t="s">
        <v>609</v>
      </c>
      <c r="C5" s="95">
        <v>212</v>
      </c>
      <c r="D5" s="96" t="str">
        <f>IF(E5="","",IF(COUNTIF(E$4:E5,E5)=1,MAX(D$4:D4)+1,""))</f>
        <v/>
      </c>
      <c r="E5" s="97" t="str">
        <f>IF(Записка!B17="","",VLOOKUP(Записка!B17,Списки!W$2:Y$228,2,FALSE))</f>
        <v/>
      </c>
      <c r="F5" s="98" t="e">
        <f>IF(OR(Записка!D27="Все расходы",Записка!B27=Списки!L20,Записка!D27=Списки!L17,Записка!D27=Списки!L29,Записка!D27=Списки!L30,Записка!D27=Списки!L31,Записка!D27=Списки!L32),"-",IF(Записка!B17="Российская Федерация",VLOOKUP(Записка!B27,Списки!L2:N28,2,FALSE)*700,VLOOKUP(Записка!B27,Списки!L1:N28,3,FALSE)*VLOOKUP(Записка!B17,Списки!W2:Y216,3,FALSE)))</f>
        <v>#N/A</v>
      </c>
      <c r="G5" s="99">
        <f>Записка!G17</f>
        <v>0</v>
      </c>
      <c r="H5" s="100" t="str">
        <f>IFERROR(F5*(G5-1),"-")</f>
        <v>-</v>
      </c>
      <c r="I5" s="95"/>
    </row>
    <row r="6" spans="1:9" ht="30">
      <c r="A6" s="91">
        <v>2</v>
      </c>
      <c r="B6" s="116" t="s">
        <v>610</v>
      </c>
      <c r="C6" s="95">
        <v>212</v>
      </c>
      <c r="D6" s="96"/>
      <c r="E6" s="97" t="s">
        <v>106</v>
      </c>
      <c r="F6" s="98">
        <v>700</v>
      </c>
      <c r="G6" s="99">
        <v>1</v>
      </c>
      <c r="H6" s="100">
        <f>F6*G6</f>
        <v>700</v>
      </c>
      <c r="I6" s="95"/>
    </row>
    <row r="7" spans="1:9">
      <c r="A7" s="91">
        <v>3</v>
      </c>
      <c r="B7" s="95" t="s">
        <v>80</v>
      </c>
      <c r="C7" s="95">
        <v>212</v>
      </c>
      <c r="D7" s="96" t="str">
        <f>IF(E7="","",IF(COUNTIF(E$4:E7,E7)=1,MAX(D$4:D5)+1,""))</f>
        <v/>
      </c>
      <c r="E7" s="101" t="s">
        <v>106</v>
      </c>
      <c r="F7" s="102" t="s">
        <v>94</v>
      </c>
      <c r="G7" s="102" t="s">
        <v>94</v>
      </c>
      <c r="H7" s="103">
        <v>34390</v>
      </c>
      <c r="I7" s="95"/>
    </row>
    <row r="8" spans="1:9" ht="30">
      <c r="A8" s="91">
        <v>4</v>
      </c>
      <c r="B8" s="12" t="s">
        <v>81</v>
      </c>
      <c r="C8" s="95">
        <v>212</v>
      </c>
      <c r="D8" s="96" t="str">
        <f>IF(E8="","",IF(COUNTIF(E$4:E8,E8)=1,MAX(D$4:D7)+1,""))</f>
        <v/>
      </c>
      <c r="E8" s="101"/>
      <c r="F8" s="102" t="s">
        <v>94</v>
      </c>
      <c r="G8" s="102" t="s">
        <v>94</v>
      </c>
      <c r="H8" s="103"/>
      <c r="I8" s="95"/>
    </row>
    <row r="9" spans="1:9" ht="30.6" customHeight="1">
      <c r="A9" s="91">
        <v>5</v>
      </c>
      <c r="B9" s="65" t="s">
        <v>82</v>
      </c>
      <c r="C9" s="95">
        <v>212</v>
      </c>
      <c r="D9" s="96" t="str">
        <f>IF(E9="","",IF(COUNTIF(E$4:E9,E9)=1,MAX(D$4:D8)+1,""))</f>
        <v/>
      </c>
      <c r="E9" s="104" t="str">
        <f>IF(Записка!B17="","",VLOOKUP(Записка!B17,Списки!F$2:H$212,2,FALSE))</f>
        <v/>
      </c>
      <c r="F9" s="100" t="e">
        <f>IF(OR(Записка!B27=Списки!L25,Записка!D27=Списки!L13,Записка!D27=Списки!L14,Записка!D27=Списки!L15,Записка!D27=Списки!L16,Записка!D27=Списки!L17,Записка!D27=Списки!L18),"-",VLOOKUP(Записка!B17,Списки!F2:H213,3,0))</f>
        <v>#N/A</v>
      </c>
      <c r="G9" s="99">
        <f>Записка!G17-1</f>
        <v>-1</v>
      </c>
      <c r="H9" s="100" t="e">
        <f>IF(F9="-","-",F9*G9)</f>
        <v>#N/A</v>
      </c>
      <c r="I9" s="95"/>
    </row>
    <row r="10" spans="1:9">
      <c r="A10" s="91">
        <v>6</v>
      </c>
      <c r="B10" s="95" t="s">
        <v>83</v>
      </c>
      <c r="C10" s="95">
        <v>212</v>
      </c>
      <c r="D10" s="96" t="str">
        <f>IF(E10="","",IF(COUNTIF(E$4:E10,E10)=1,MAX(D$4:D9)+1,""))</f>
        <v/>
      </c>
      <c r="E10" s="101" t="s">
        <v>106</v>
      </c>
      <c r="F10" s="91" t="s">
        <v>94</v>
      </c>
      <c r="G10" s="91" t="s">
        <v>94</v>
      </c>
      <c r="H10" s="110">
        <v>118344</v>
      </c>
      <c r="I10" s="95"/>
    </row>
    <row r="11" spans="1:9">
      <c r="A11" s="91">
        <v>7</v>
      </c>
      <c r="B11" s="95" t="s">
        <v>84</v>
      </c>
      <c r="C11" s="95">
        <v>212</v>
      </c>
      <c r="D11" s="96" t="str">
        <f>IF(E11="","",IF(COUNTIF(E$4:E11,E11)=1,MAX(D$4:D10)+1,""))</f>
        <v/>
      </c>
      <c r="E11" s="101"/>
      <c r="F11" s="91" t="s">
        <v>94</v>
      </c>
      <c r="G11" s="91" t="s">
        <v>94</v>
      </c>
      <c r="H11" s="110"/>
      <c r="I11" s="95"/>
    </row>
    <row r="12" spans="1:9">
      <c r="A12" s="91">
        <v>8</v>
      </c>
      <c r="B12" s="65" t="s">
        <v>85</v>
      </c>
      <c r="C12" s="95">
        <v>212</v>
      </c>
      <c r="D12" s="96" t="str">
        <f>IF(E12="","",IF(COUNTIF(E$4:E12,E12)=1,MAX(D$4:D11)+1,""))</f>
        <v/>
      </c>
      <c r="E12" s="105"/>
      <c r="F12" s="106" t="s">
        <v>94</v>
      </c>
      <c r="G12" s="106" t="s">
        <v>94</v>
      </c>
      <c r="H12" s="122"/>
      <c r="I12" s="95"/>
    </row>
    <row r="13" spans="1:9">
      <c r="A13" s="91"/>
      <c r="B13" s="65"/>
      <c r="C13" s="65"/>
      <c r="D13" s="96"/>
      <c r="E13" s="105"/>
      <c r="F13" s="106"/>
      <c r="G13" s="106"/>
      <c r="H13" s="65" t="s">
        <v>282</v>
      </c>
      <c r="I13" s="39" t="s">
        <v>283</v>
      </c>
    </row>
    <row r="14" spans="1:9">
      <c r="A14" s="91"/>
      <c r="B14" s="107" t="s">
        <v>89</v>
      </c>
      <c r="C14" s="117" t="s">
        <v>106</v>
      </c>
      <c r="D14" s="118"/>
      <c r="E14" s="119"/>
      <c r="F14" s="107"/>
      <c r="G14" s="107"/>
      <c r="H14" s="109">
        <f>SUMIF(E$5:E$12,C14,H$5:H$12)</f>
        <v>153434</v>
      </c>
      <c r="I14" s="39"/>
    </row>
    <row r="15" spans="1:9">
      <c r="A15" s="91"/>
      <c r="C15" s="120" t="str">
        <f>IF(MAX(колич)&lt;ROW(1:1),"",VLOOKUP(ROW(1:1),валюты,2))</f>
        <v/>
      </c>
      <c r="D15" s="108"/>
      <c r="E15" s="108"/>
      <c r="F15" s="107"/>
      <c r="G15" s="107"/>
      <c r="H15" s="109" t="e">
        <f>SUMIF(E$5:E$12,C15,H$5:H$12)</f>
        <v>#N/A</v>
      </c>
      <c r="I15" s="110"/>
    </row>
    <row r="16" spans="1:9">
      <c r="A16" s="91"/>
      <c r="B16" s="107"/>
      <c r="C16" s="120" t="str">
        <f>IF(MAX(колич)&lt;ROW(2:2),"",VLOOKUP(ROW(2:2),валюты,2))</f>
        <v/>
      </c>
      <c r="D16" s="120"/>
      <c r="E16" s="120"/>
      <c r="F16" s="107"/>
      <c r="G16" s="107"/>
      <c r="H16" s="109" t="e">
        <f t="shared" ref="H16:H21" si="0">SUMIF(E$5:E$12,C16,H$5:H$12)</f>
        <v>#N/A</v>
      </c>
      <c r="I16" s="110"/>
    </row>
    <row r="17" spans="1:9">
      <c r="A17" s="91"/>
      <c r="B17" s="107"/>
      <c r="C17" s="232" t="str">
        <f>IF(MAX(колич)&lt;ROW(3:3),"",VLOOKUP(ROW(3:3),валюты,2))</f>
        <v/>
      </c>
      <c r="D17" s="233"/>
      <c r="E17" s="234"/>
      <c r="F17" s="107"/>
      <c r="G17" s="107"/>
      <c r="H17" s="109" t="e">
        <f t="shared" si="0"/>
        <v>#N/A</v>
      </c>
      <c r="I17" s="110"/>
    </row>
    <row r="18" spans="1:9">
      <c r="A18" s="91"/>
      <c r="B18" s="107"/>
      <c r="C18" s="232" t="str">
        <f>IF(MAX(колич)&lt;ROW(4:4),"",VLOOKUP(ROW(4:4),валюты,2))</f>
        <v/>
      </c>
      <c r="D18" s="233"/>
      <c r="E18" s="234"/>
      <c r="F18" s="107"/>
      <c r="G18" s="107"/>
      <c r="H18" s="109" t="e">
        <f t="shared" si="0"/>
        <v>#N/A</v>
      </c>
      <c r="I18" s="110"/>
    </row>
    <row r="19" spans="1:9">
      <c r="A19" s="91"/>
      <c r="B19" s="107"/>
      <c r="C19" s="111" t="str">
        <f>IF(MAX(колич)&lt;ROW(5:5),"",VLOOKUP(ROW(5:5),валюты,2))</f>
        <v/>
      </c>
      <c r="D19" s="107"/>
      <c r="E19" s="107"/>
      <c r="F19" s="107"/>
      <c r="G19" s="107"/>
      <c r="H19" s="112" t="e">
        <f t="shared" si="0"/>
        <v>#N/A</v>
      </c>
      <c r="I19" s="110"/>
    </row>
    <row r="20" spans="1:9">
      <c r="A20" s="91"/>
      <c r="B20" s="107"/>
      <c r="C20" s="107" t="str">
        <f>IF(MAX(колич)&lt;ROW(7:7),"",VLOOKUP(ROW(7:7),валюты,2))</f>
        <v/>
      </c>
      <c r="D20" s="107"/>
      <c r="E20" s="107"/>
      <c r="F20" s="107"/>
      <c r="G20" s="107"/>
      <c r="H20" s="112" t="e">
        <f t="shared" si="0"/>
        <v>#N/A</v>
      </c>
      <c r="I20" s="110"/>
    </row>
    <row r="21" spans="1:9">
      <c r="A21" s="91"/>
      <c r="B21" s="107"/>
      <c r="C21" s="107" t="str">
        <f>IF(MAX(колич)&lt;ROW(8:8),"",VLOOKUP(ROW(8:8),валюты,2))</f>
        <v/>
      </c>
      <c r="D21" s="107"/>
      <c r="E21" s="107"/>
      <c r="F21" s="107"/>
      <c r="G21" s="107"/>
      <c r="H21" s="112" t="e">
        <f t="shared" si="0"/>
        <v>#N/A</v>
      </c>
      <c r="I21" s="110"/>
    </row>
    <row r="22" spans="1:9" ht="28.15" customHeight="1">
      <c r="A22" s="91"/>
      <c r="B22" s="228" t="s">
        <v>208</v>
      </c>
      <c r="C22" s="228"/>
      <c r="D22" s="228"/>
      <c r="E22" s="228"/>
      <c r="F22" s="229"/>
      <c r="G22" s="229"/>
      <c r="H22" s="229"/>
      <c r="I22" s="229"/>
    </row>
    <row r="23" spans="1:9">
      <c r="B23" s="113"/>
      <c r="C23" s="113"/>
      <c r="D23" s="113"/>
      <c r="E23" s="113"/>
      <c r="F23" s="113"/>
      <c r="G23" s="113"/>
      <c r="H23" s="113"/>
      <c r="I23" s="114"/>
    </row>
    <row r="24" spans="1:9" ht="36.6" customHeight="1">
      <c r="A24" s="231" t="s">
        <v>299</v>
      </c>
      <c r="B24" s="231"/>
      <c r="C24" s="231"/>
      <c r="D24" s="231"/>
      <c r="E24" s="231"/>
      <c r="F24" s="231"/>
      <c r="G24" s="231"/>
      <c r="H24" s="231"/>
      <c r="I24" s="231"/>
    </row>
    <row r="25" spans="1:9">
      <c r="A25" s="230" t="s">
        <v>209</v>
      </c>
      <c r="B25" s="230"/>
      <c r="C25" s="230"/>
      <c r="D25" s="230"/>
      <c r="E25" s="230"/>
      <c r="F25" s="230"/>
      <c r="G25" s="230"/>
      <c r="H25" s="230"/>
      <c r="I25" s="230"/>
    </row>
    <row r="28" spans="1:9" ht="49.5" customHeight="1">
      <c r="A28" s="220" t="s">
        <v>316</v>
      </c>
      <c r="B28" s="220"/>
      <c r="C28" s="220"/>
      <c r="D28" s="220"/>
      <c r="E28" s="220"/>
      <c r="F28" s="220"/>
      <c r="G28" s="220"/>
      <c r="H28" s="220"/>
    </row>
    <row r="29" spans="1:9">
      <c r="A29" s="92" t="s">
        <v>314</v>
      </c>
    </row>
    <row r="30" spans="1:9">
      <c r="A30" s="90" t="s">
        <v>597</v>
      </c>
      <c r="B30" s="115"/>
      <c r="C30" s="115"/>
      <c r="D30" s="115"/>
      <c r="E30" s="115"/>
    </row>
    <row r="31" spans="1:9" ht="68.25" customHeight="1">
      <c r="A31" s="220" t="s">
        <v>605</v>
      </c>
      <c r="B31" s="220"/>
      <c r="C31" s="220"/>
      <c r="D31" s="220"/>
      <c r="E31" s="220"/>
      <c r="F31" s="220"/>
      <c r="G31" s="220"/>
      <c r="H31" s="220"/>
    </row>
    <row r="32" spans="1:9" ht="16.5" customHeight="1">
      <c r="A32" s="219" t="s">
        <v>317</v>
      </c>
      <c r="B32" s="219"/>
      <c r="C32" s="219"/>
      <c r="D32" s="219"/>
      <c r="E32" s="219"/>
      <c r="F32" s="219"/>
      <c r="G32" s="219"/>
      <c r="H32" s="219"/>
    </row>
    <row r="33" spans="1:8" ht="29.25" customHeight="1">
      <c r="A33" s="225" t="s">
        <v>606</v>
      </c>
      <c r="B33" s="225"/>
      <c r="C33" s="225"/>
      <c r="D33" s="225"/>
      <c r="E33" s="225"/>
      <c r="F33" s="225"/>
      <c r="G33" s="225"/>
      <c r="H33" s="225"/>
    </row>
    <row r="34" spans="1:8">
      <c r="A34" s="220" t="s">
        <v>607</v>
      </c>
      <c r="B34" s="220"/>
      <c r="C34" s="220"/>
      <c r="D34" s="220"/>
      <c r="E34" s="220"/>
      <c r="F34" s="220"/>
      <c r="G34" s="220"/>
      <c r="H34" s="220"/>
    </row>
    <row r="35" spans="1:8" s="76" customFormat="1" ht="14.65" customHeight="1">
      <c r="A35" s="219" t="s">
        <v>315</v>
      </c>
      <c r="B35" s="219"/>
      <c r="C35" s="219"/>
      <c r="D35" s="219"/>
      <c r="E35" s="219"/>
      <c r="F35" s="219"/>
      <c r="G35" s="219"/>
      <c r="H35" s="219"/>
    </row>
    <row r="36" spans="1:8" ht="39.75" customHeight="1">
      <c r="A36" s="220" t="s">
        <v>608</v>
      </c>
      <c r="B36" s="220"/>
      <c r="C36" s="220"/>
      <c r="D36" s="220"/>
      <c r="E36" s="220"/>
      <c r="F36" s="220"/>
      <c r="G36" s="220"/>
      <c r="H36" s="220"/>
    </row>
    <row r="37" spans="1:8" ht="36.75" customHeight="1">
      <c r="A37" s="221" t="s">
        <v>318</v>
      </c>
      <c r="B37" s="222"/>
      <c r="C37" s="222"/>
      <c r="D37" s="222"/>
      <c r="E37" s="222"/>
      <c r="F37" s="222"/>
      <c r="G37" s="222"/>
      <c r="H37" s="222"/>
    </row>
    <row r="38" spans="1:8" ht="17.25">
      <c r="A38" s="223" t="s">
        <v>319</v>
      </c>
      <c r="B38" s="224"/>
      <c r="C38" s="224"/>
      <c r="D38" s="224"/>
      <c r="E38" s="224"/>
      <c r="F38" s="224"/>
      <c r="G38" s="224"/>
      <c r="H38" s="224"/>
    </row>
    <row r="39" spans="1:8" ht="51" customHeight="1">
      <c r="A39" s="221" t="s">
        <v>323</v>
      </c>
      <c r="B39" s="222"/>
      <c r="C39" s="222"/>
      <c r="D39" s="222"/>
      <c r="E39" s="222"/>
      <c r="F39" s="222"/>
      <c r="G39" s="222"/>
      <c r="H39" s="222"/>
    </row>
    <row r="40" spans="1:8" ht="41.25" customHeight="1">
      <c r="A40" s="221" t="s">
        <v>320</v>
      </c>
      <c r="B40" s="222"/>
      <c r="C40" s="222"/>
      <c r="D40" s="222"/>
      <c r="E40" s="222"/>
      <c r="F40" s="222"/>
      <c r="G40" s="222"/>
      <c r="H40" s="222"/>
    </row>
    <row r="41" spans="1:8" ht="33" customHeight="1">
      <c r="A41" s="217" t="s">
        <v>321</v>
      </c>
      <c r="B41" s="218"/>
      <c r="C41" s="218"/>
      <c r="D41" s="218"/>
      <c r="E41" s="218"/>
      <c r="F41" s="218"/>
      <c r="G41" s="218"/>
      <c r="H41" s="218"/>
    </row>
    <row r="42" spans="1:8" ht="44.25" customHeight="1">
      <c r="A42" s="217" t="s">
        <v>322</v>
      </c>
      <c r="B42" s="218"/>
      <c r="C42" s="218"/>
      <c r="D42" s="218"/>
      <c r="E42" s="218"/>
      <c r="F42" s="218"/>
      <c r="G42" s="218"/>
      <c r="H42" s="218"/>
    </row>
  </sheetData>
  <mergeCells count="21">
    <mergeCell ref="H1:I1"/>
    <mergeCell ref="B2:I2"/>
    <mergeCell ref="B22:E22"/>
    <mergeCell ref="F22:I22"/>
    <mergeCell ref="A28:H28"/>
    <mergeCell ref="A25:I25"/>
    <mergeCell ref="A24:I24"/>
    <mergeCell ref="C17:E17"/>
    <mergeCell ref="C18:E18"/>
    <mergeCell ref="A31:H31"/>
    <mergeCell ref="A32:H32"/>
    <mergeCell ref="A33:H33"/>
    <mergeCell ref="A34:H34"/>
    <mergeCell ref="A40:H40"/>
    <mergeCell ref="A41:H41"/>
    <mergeCell ref="A42:H42"/>
    <mergeCell ref="A35:H35"/>
    <mergeCell ref="A36:H36"/>
    <mergeCell ref="A37:H37"/>
    <mergeCell ref="A38:H38"/>
    <mergeCell ref="A39:H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fitToHeight="0" orientation="portrait" verticalDpi="0" r:id="rId1"/>
  <rowBreaks count="1" manualBreakCount="1">
    <brk id="26" max="16383" man="1"/>
  </rowBreaks>
  <colBreaks count="1" manualBreakCount="1">
    <brk id="4" max="1048575" man="1"/>
  </colBreaks>
  <ignoredErrors>
    <ignoredError sqref="C17:C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E7:E8 E10:E13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34"/>
  <sheetViews>
    <sheetView topLeftCell="A4" zoomScaleNormal="100" zoomScaleSheetLayoutView="70" workbookViewId="0">
      <selection activeCell="A31" sqref="A31"/>
    </sheetView>
  </sheetViews>
  <sheetFormatPr defaultRowHeight="15"/>
  <cols>
    <col min="1" max="1" width="42.7109375" style="9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26" t="s">
        <v>613</v>
      </c>
      <c r="D1" s="226"/>
      <c r="E1" s="226"/>
      <c r="F1" s="226"/>
    </row>
    <row r="2" spans="1:6" ht="6" customHeight="1"/>
    <row r="3" spans="1:6" ht="18.75">
      <c r="A3" s="284" t="s">
        <v>0</v>
      </c>
      <c r="B3" s="284"/>
      <c r="C3" s="284"/>
      <c r="D3" s="284"/>
      <c r="E3" s="284"/>
      <c r="F3" s="284"/>
    </row>
    <row r="4" spans="1:6" ht="15.75" thickBot="1"/>
    <row r="5" spans="1:6" ht="58.15" customHeight="1" thickBot="1">
      <c r="A5" s="25" t="s">
        <v>95</v>
      </c>
      <c r="B5" s="285" t="s">
        <v>285</v>
      </c>
      <c r="C5" s="286"/>
      <c r="D5" s="287" t="s">
        <v>67</v>
      </c>
      <c r="E5" s="289" t="s">
        <v>309</v>
      </c>
      <c r="F5" s="291" t="s">
        <v>92</v>
      </c>
    </row>
    <row r="6" spans="1:6" ht="21" customHeight="1">
      <c r="A6" s="293" t="s">
        <v>288</v>
      </c>
      <c r="B6" s="262" t="s">
        <v>730</v>
      </c>
      <c r="C6" s="296" t="s">
        <v>286</v>
      </c>
      <c r="D6" s="288"/>
      <c r="E6" s="290"/>
      <c r="F6" s="292"/>
    </row>
    <row r="7" spans="1:6" ht="24.75" customHeight="1">
      <c r="A7" s="294"/>
      <c r="B7" s="263"/>
      <c r="C7" s="297"/>
      <c r="D7" s="288"/>
      <c r="E7" s="290"/>
      <c r="F7" s="292"/>
    </row>
    <row r="8" spans="1:6" ht="15.75" thickBot="1">
      <c r="A8" s="295"/>
      <c r="B8" s="264"/>
      <c r="C8" s="298"/>
      <c r="D8" s="288"/>
      <c r="E8" s="290"/>
      <c r="F8" s="292"/>
    </row>
    <row r="9" spans="1:6">
      <c r="A9" s="293" t="s">
        <v>289</v>
      </c>
      <c r="B9" s="265" t="s">
        <v>287</v>
      </c>
      <c r="C9" s="266"/>
      <c r="D9" s="288"/>
      <c r="E9" s="290"/>
      <c r="F9" s="292"/>
    </row>
    <row r="10" spans="1:6">
      <c r="A10" s="294"/>
      <c r="B10" s="267"/>
      <c r="C10" s="268"/>
      <c r="D10" s="288"/>
      <c r="E10" s="290"/>
      <c r="F10" s="292"/>
    </row>
    <row r="11" spans="1:6" ht="15.75" thickBot="1">
      <c r="A11" s="295"/>
      <c r="B11" s="269"/>
      <c r="C11" s="270"/>
      <c r="D11" s="288"/>
      <c r="E11" s="290"/>
      <c r="F11" s="292"/>
    </row>
    <row r="12" spans="1:6" ht="64.150000000000006" customHeight="1">
      <c r="A12" s="271" t="s">
        <v>290</v>
      </c>
      <c r="B12" s="262" t="s">
        <v>308</v>
      </c>
      <c r="C12" s="259" t="s">
        <v>291</v>
      </c>
      <c r="D12" s="247" t="s">
        <v>294</v>
      </c>
      <c r="E12" s="248"/>
      <c r="F12" s="244" t="s">
        <v>292</v>
      </c>
    </row>
    <row r="13" spans="1:6" ht="63" customHeight="1">
      <c r="A13" s="272"/>
      <c r="B13" s="263"/>
      <c r="C13" s="260"/>
      <c r="D13" s="255" t="s">
        <v>293</v>
      </c>
      <c r="E13" s="256"/>
      <c r="F13" s="245"/>
    </row>
    <row r="14" spans="1:6" ht="20.45" customHeight="1" thickBot="1">
      <c r="A14" s="273"/>
      <c r="B14" s="264"/>
      <c r="C14" s="261"/>
      <c r="D14" s="257"/>
      <c r="E14" s="258"/>
      <c r="F14" s="246"/>
    </row>
    <row r="15" spans="1:6" ht="15.75" thickBot="1">
      <c r="A15" s="24" t="s">
        <v>66</v>
      </c>
      <c r="B15" s="274" t="s">
        <v>295</v>
      </c>
      <c r="C15" s="274"/>
      <c r="D15" s="274"/>
      <c r="E15" s="274"/>
      <c r="F15" s="275"/>
    </row>
    <row r="16" spans="1:6" ht="31.15" customHeight="1">
      <c r="A16" s="23" t="s">
        <v>68</v>
      </c>
      <c r="B16" s="276" t="s">
        <v>300</v>
      </c>
      <c r="C16" s="276"/>
      <c r="D16" s="276"/>
      <c r="E16" s="276"/>
      <c r="F16" s="277"/>
    </row>
    <row r="17" spans="1:6" ht="15.75">
      <c r="A17" s="26" t="s">
        <v>86</v>
      </c>
      <c r="B17" s="253" t="s">
        <v>301</v>
      </c>
      <c r="C17" s="253"/>
      <c r="D17" s="253"/>
      <c r="E17" s="253"/>
      <c r="F17" s="254"/>
    </row>
    <row r="18" spans="1:6" ht="32.25">
      <c r="A18" s="27" t="s">
        <v>310</v>
      </c>
      <c r="B18" s="253" t="s">
        <v>302</v>
      </c>
      <c r="C18" s="253"/>
      <c r="D18" s="253"/>
      <c r="E18" s="253"/>
      <c r="F18" s="254"/>
    </row>
    <row r="19" spans="1:6" ht="16.5" thickBot="1">
      <c r="A19" s="27" t="s">
        <v>284</v>
      </c>
      <c r="B19" s="241" t="s">
        <v>296</v>
      </c>
      <c r="C19" s="242"/>
      <c r="D19" s="242"/>
      <c r="E19" s="242"/>
      <c r="F19" s="243"/>
    </row>
    <row r="20" spans="1:6" ht="31.5">
      <c r="A20" s="126" t="s">
        <v>360</v>
      </c>
      <c r="B20" s="123"/>
      <c r="C20" s="124"/>
      <c r="D20" s="124"/>
      <c r="E20" s="124"/>
      <c r="F20" s="125"/>
    </row>
    <row r="21" spans="1:6" ht="45.75">
      <c r="A21" s="27" t="s">
        <v>297</v>
      </c>
      <c r="B21" s="241" t="s">
        <v>298</v>
      </c>
      <c r="C21" s="242"/>
      <c r="D21" s="242"/>
      <c r="E21" s="242"/>
      <c r="F21" s="243"/>
    </row>
    <row r="22" spans="1:6" ht="30">
      <c r="A22" s="27" t="s">
        <v>112</v>
      </c>
      <c r="B22" s="282" t="s">
        <v>303</v>
      </c>
      <c r="C22" s="282"/>
      <c r="D22" s="282"/>
      <c r="E22" s="282"/>
      <c r="F22" s="283"/>
    </row>
    <row r="23" spans="1:6" ht="30" customHeight="1" thickBot="1">
      <c r="A23" s="38" t="s">
        <v>73</v>
      </c>
      <c r="B23" s="249" t="s">
        <v>304</v>
      </c>
      <c r="C23" s="249"/>
      <c r="D23" s="249"/>
      <c r="E23" s="249"/>
      <c r="F23" s="250"/>
    </row>
    <row r="24" spans="1:6" ht="33" customHeight="1" thickBot="1">
      <c r="A24" s="28" t="s">
        <v>311</v>
      </c>
      <c r="B24" s="251" t="s">
        <v>305</v>
      </c>
      <c r="C24" s="251"/>
      <c r="D24" s="251"/>
      <c r="E24" s="251"/>
      <c r="F24" s="252"/>
    </row>
    <row r="25" spans="1:6">
      <c r="A25" s="37" t="s">
        <v>312</v>
      </c>
      <c r="B25" s="235" t="s">
        <v>741</v>
      </c>
      <c r="C25" s="236"/>
      <c r="D25" s="236"/>
      <c r="E25" s="236"/>
      <c r="F25" s="237"/>
    </row>
    <row r="26" spans="1:6" ht="42.6" customHeight="1" thickBot="1">
      <c r="A26" s="38" t="s">
        <v>313</v>
      </c>
      <c r="B26" s="238"/>
      <c r="C26" s="239"/>
      <c r="D26" s="239"/>
      <c r="E26" s="239"/>
      <c r="F26" s="240"/>
    </row>
    <row r="27" spans="1:6" ht="37.9" customHeight="1" thickBot="1">
      <c r="A27" s="38" t="s">
        <v>279</v>
      </c>
      <c r="B27" s="279"/>
      <c r="C27" s="279"/>
      <c r="D27" s="279"/>
      <c r="E27" s="279"/>
      <c r="F27" s="280"/>
    </row>
    <row r="28" spans="1:6" ht="4.5" customHeight="1">
      <c r="A28" s="13"/>
      <c r="B28" s="40"/>
      <c r="C28" s="40"/>
      <c r="D28" s="41"/>
      <c r="E28" s="41"/>
      <c r="F28" s="41"/>
    </row>
    <row r="29" spans="1:6">
      <c r="A29" s="14" t="s">
        <v>90</v>
      </c>
      <c r="B29" s="41"/>
      <c r="C29" s="41"/>
      <c r="D29" s="41"/>
      <c r="E29" s="281" t="s">
        <v>96</v>
      </c>
      <c r="F29" s="281"/>
    </row>
    <row r="30" spans="1:6" ht="30">
      <c r="A30" s="14" t="s">
        <v>91</v>
      </c>
      <c r="B30" s="89" t="s">
        <v>732</v>
      </c>
      <c r="C30" s="41"/>
      <c r="D30" s="41"/>
      <c r="E30" s="281" t="s">
        <v>96</v>
      </c>
      <c r="F30" s="281"/>
    </row>
    <row r="31" spans="1:6" ht="29.45" customHeight="1">
      <c r="A31" s="14" t="s">
        <v>603</v>
      </c>
      <c r="B31" s="278" t="s">
        <v>731</v>
      </c>
      <c r="C31" s="278"/>
      <c r="D31" s="278"/>
      <c r="E31" s="281" t="s">
        <v>97</v>
      </c>
      <c r="F31" s="281"/>
    </row>
    <row r="32" spans="1:6" ht="15.75">
      <c r="A32" s="128" t="s">
        <v>306</v>
      </c>
      <c r="B32" s="15"/>
      <c r="C32" s="15"/>
    </row>
    <row r="33" spans="1:3" ht="15.75">
      <c r="A33" s="129" t="s">
        <v>307</v>
      </c>
      <c r="B33" s="15"/>
      <c r="C33" s="15"/>
    </row>
    <row r="34" spans="1:3" ht="15.75">
      <c r="A34" s="130" t="s">
        <v>76</v>
      </c>
      <c r="B34" s="15"/>
      <c r="C34" s="15"/>
    </row>
  </sheetData>
  <mergeCells count="32">
    <mergeCell ref="B31:D31"/>
    <mergeCell ref="C1:F1"/>
    <mergeCell ref="B27:F27"/>
    <mergeCell ref="E29:F29"/>
    <mergeCell ref="E30:F30"/>
    <mergeCell ref="E31:F31"/>
    <mergeCell ref="B22:F22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A12:A14"/>
    <mergeCell ref="B15:F15"/>
    <mergeCell ref="B16:F16"/>
    <mergeCell ref="B17:F17"/>
    <mergeCell ref="B25:F26"/>
    <mergeCell ref="B19:F19"/>
    <mergeCell ref="F12:F14"/>
    <mergeCell ref="D12:E12"/>
    <mergeCell ref="B23:F23"/>
    <mergeCell ref="B24:F24"/>
    <mergeCell ref="B18:F18"/>
    <mergeCell ref="D13:E14"/>
    <mergeCell ref="C12:C14"/>
    <mergeCell ref="B12:B14"/>
    <mergeCell ref="B21:F21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22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7"/>
  <sheetViews>
    <sheetView topLeftCell="S1" workbookViewId="0">
      <selection activeCell="AC15" sqref="AC15"/>
    </sheetView>
  </sheetViews>
  <sheetFormatPr defaultRowHeight="15" outlineLevelRow="1"/>
  <cols>
    <col min="1" max="1" width="32.5703125" style="5" customWidth="1"/>
    <col min="2" max="2" width="21.5703125" style="6" customWidth="1"/>
    <col min="4" max="4" width="32.7109375" style="10" customWidth="1"/>
    <col min="6" max="6" width="32.7109375" style="10" customWidth="1"/>
    <col min="7" max="7" width="17" style="10" customWidth="1"/>
    <col min="8" max="8" width="13.28515625" style="10" customWidth="1"/>
    <col min="10" max="10" width="32.7109375" style="10" customWidth="1"/>
    <col min="11" max="11" width="9.140625" customWidth="1"/>
    <col min="12" max="12" width="22.28515625" customWidth="1"/>
    <col min="13" max="15" width="9.140625" customWidth="1"/>
    <col min="16" max="16" width="32.7109375" style="10" customWidth="1"/>
    <col min="17" max="17" width="18.140625" customWidth="1"/>
    <col min="18" max="18" width="19.7109375" customWidth="1"/>
    <col min="19" max="22" width="9.140625" customWidth="1"/>
    <col min="23" max="23" width="32.7109375" style="10" customWidth="1"/>
    <col min="24" max="24" width="17" style="10" customWidth="1"/>
    <col min="25" max="25" width="13.28515625" style="10" customWidth="1"/>
    <col min="27" max="27" width="22.28515625" bestFit="1" customWidth="1"/>
    <col min="29" max="29" width="27.85546875" customWidth="1"/>
  </cols>
  <sheetData>
    <row r="1" spans="1:29" ht="30">
      <c r="A1" s="1" t="s">
        <v>1</v>
      </c>
      <c r="B1" s="2" t="s">
        <v>2</v>
      </c>
      <c r="D1" s="1" t="s">
        <v>62</v>
      </c>
      <c r="F1" s="16" t="s">
        <v>63</v>
      </c>
      <c r="G1" s="299" t="s">
        <v>383</v>
      </c>
      <c r="H1" s="300"/>
      <c r="J1" s="1" t="s">
        <v>69</v>
      </c>
      <c r="L1" s="1" t="s">
        <v>107</v>
      </c>
      <c r="M1" t="s">
        <v>64</v>
      </c>
      <c r="N1" t="s">
        <v>111</v>
      </c>
      <c r="P1" s="1" t="s">
        <v>110</v>
      </c>
      <c r="R1" s="22" t="s">
        <v>114</v>
      </c>
      <c r="T1" s="22" t="s">
        <v>203</v>
      </c>
      <c r="W1" s="16" t="s">
        <v>63</v>
      </c>
      <c r="X1" s="299" t="s">
        <v>384</v>
      </c>
      <c r="Y1" s="300"/>
      <c r="AA1" s="16" t="s">
        <v>600</v>
      </c>
      <c r="AC1" s="127" t="s">
        <v>733</v>
      </c>
    </row>
    <row r="2" spans="1:29" ht="15.6" customHeight="1">
      <c r="A2" s="3" t="s">
        <v>614</v>
      </c>
      <c r="B2" s="4" t="s">
        <v>7</v>
      </c>
      <c r="D2" s="17" t="s">
        <v>22</v>
      </c>
      <c r="F2" s="17" t="s">
        <v>64</v>
      </c>
      <c r="G2" s="17" t="s">
        <v>106</v>
      </c>
      <c r="H2" s="17">
        <v>2500</v>
      </c>
      <c r="J2" s="45" t="s">
        <v>70</v>
      </c>
      <c r="L2" s="46" t="s">
        <v>108</v>
      </c>
      <c r="M2" s="21">
        <v>1</v>
      </c>
      <c r="N2" s="21">
        <v>1</v>
      </c>
      <c r="P2" s="17" t="s">
        <v>106</v>
      </c>
      <c r="R2" t="s">
        <v>115</v>
      </c>
      <c r="T2" t="s">
        <v>344</v>
      </c>
      <c r="W2" s="17" t="s">
        <v>64</v>
      </c>
      <c r="X2" s="17" t="s">
        <v>106</v>
      </c>
      <c r="Y2" s="17">
        <v>700</v>
      </c>
      <c r="AA2" s="17" t="s">
        <v>106</v>
      </c>
      <c r="AC2" t="s">
        <v>735</v>
      </c>
    </row>
    <row r="3" spans="1:29" ht="15.6" customHeight="1">
      <c r="A3" s="3" t="s">
        <v>615</v>
      </c>
      <c r="B3" s="4" t="s">
        <v>616</v>
      </c>
      <c r="D3" s="17" t="s">
        <v>29</v>
      </c>
      <c r="F3" s="17" t="s">
        <v>385</v>
      </c>
      <c r="G3" s="18" t="s">
        <v>98</v>
      </c>
      <c r="H3" s="18">
        <v>95</v>
      </c>
      <c r="J3" s="45" t="s">
        <v>334</v>
      </c>
      <c r="L3" s="73" t="s">
        <v>382</v>
      </c>
      <c r="M3" s="21">
        <v>0</v>
      </c>
      <c r="N3" s="21">
        <v>0</v>
      </c>
      <c r="P3" s="17" t="s">
        <v>102</v>
      </c>
      <c r="R3" t="s">
        <v>116</v>
      </c>
      <c r="T3" t="s">
        <v>343</v>
      </c>
      <c r="W3" s="17" t="s">
        <v>385</v>
      </c>
      <c r="X3" s="18" t="s">
        <v>98</v>
      </c>
      <c r="Y3" s="18">
        <v>54</v>
      </c>
      <c r="AA3" s="18" t="s">
        <v>98</v>
      </c>
      <c r="AC3" t="s">
        <v>734</v>
      </c>
    </row>
    <row r="4" spans="1:29" ht="15.6" customHeight="1">
      <c r="A4" s="3" t="s">
        <v>617</v>
      </c>
      <c r="B4" s="4" t="s">
        <v>618</v>
      </c>
      <c r="D4" s="17" t="s">
        <v>15</v>
      </c>
      <c r="F4" s="17" t="s">
        <v>386</v>
      </c>
      <c r="G4" s="18" t="s">
        <v>98</v>
      </c>
      <c r="H4" s="18">
        <v>130</v>
      </c>
      <c r="J4" s="45" t="s">
        <v>333</v>
      </c>
      <c r="L4" s="46" t="s">
        <v>84</v>
      </c>
      <c r="M4" s="21">
        <v>0</v>
      </c>
      <c r="N4" s="21">
        <v>0</v>
      </c>
      <c r="P4" s="17" t="s">
        <v>100</v>
      </c>
      <c r="R4" t="s">
        <v>117</v>
      </c>
      <c r="T4" t="s">
        <v>342</v>
      </c>
      <c r="W4" s="17" t="s">
        <v>386</v>
      </c>
      <c r="X4" s="18" t="s">
        <v>98</v>
      </c>
      <c r="Y4" s="18">
        <v>60</v>
      </c>
      <c r="AC4" t="s">
        <v>736</v>
      </c>
    </row>
    <row r="5" spans="1:29" ht="15" customHeight="1">
      <c r="A5" s="3" t="s">
        <v>619</v>
      </c>
      <c r="B5" s="4" t="s">
        <v>620</v>
      </c>
      <c r="D5" s="17" t="s">
        <v>57</v>
      </c>
      <c r="F5" s="17" t="s">
        <v>387</v>
      </c>
      <c r="G5" s="19" t="s">
        <v>98</v>
      </c>
      <c r="H5" s="18">
        <v>120</v>
      </c>
      <c r="J5" s="45" t="s">
        <v>71</v>
      </c>
      <c r="L5" s="46" t="s">
        <v>358</v>
      </c>
      <c r="M5" s="21">
        <v>0</v>
      </c>
      <c r="N5" s="21">
        <v>0</v>
      </c>
      <c r="P5" s="47" t="s">
        <v>98</v>
      </c>
      <c r="R5" t="s">
        <v>118</v>
      </c>
      <c r="T5" t="s">
        <v>341</v>
      </c>
      <c r="W5" s="17" t="s">
        <v>387</v>
      </c>
      <c r="X5" s="18" t="s">
        <v>98</v>
      </c>
      <c r="Y5" s="18">
        <v>66</v>
      </c>
      <c r="AC5" t="s">
        <v>737</v>
      </c>
    </row>
    <row r="6" spans="1:29" ht="19.5" customHeight="1">
      <c r="A6" s="3" t="s">
        <v>621</v>
      </c>
      <c r="B6" s="4" t="s">
        <v>622</v>
      </c>
      <c r="D6" s="17" t="s">
        <v>58</v>
      </c>
      <c r="F6" s="17" t="s">
        <v>575</v>
      </c>
      <c r="G6" s="19" t="s">
        <v>98</v>
      </c>
      <c r="H6" s="18">
        <v>75</v>
      </c>
      <c r="J6" s="45" t="s">
        <v>72</v>
      </c>
      <c r="L6" s="46" t="s">
        <v>359</v>
      </c>
      <c r="M6" s="21">
        <v>0</v>
      </c>
      <c r="N6" s="21">
        <v>0</v>
      </c>
      <c r="P6" s="47" t="s">
        <v>99</v>
      </c>
      <c r="R6" t="s">
        <v>119</v>
      </c>
      <c r="T6" t="s">
        <v>340</v>
      </c>
      <c r="W6" s="17" t="s">
        <v>575</v>
      </c>
      <c r="X6" s="18" t="s">
        <v>98</v>
      </c>
      <c r="Y6" s="18">
        <v>57</v>
      </c>
      <c r="AC6" t="s">
        <v>738</v>
      </c>
    </row>
    <row r="7" spans="1:29" ht="15.6" customHeight="1">
      <c r="A7" s="3" t="s">
        <v>623</v>
      </c>
      <c r="B7" s="4" t="s">
        <v>624</v>
      </c>
      <c r="D7" s="17" t="s">
        <v>59</v>
      </c>
      <c r="F7" s="17" t="s">
        <v>388</v>
      </c>
      <c r="G7" s="19" t="s">
        <v>98</v>
      </c>
      <c r="H7" s="18">
        <v>60</v>
      </c>
      <c r="J7" s="45" t="s">
        <v>331</v>
      </c>
      <c r="L7" s="46" t="s">
        <v>85</v>
      </c>
      <c r="M7" s="21">
        <v>0</v>
      </c>
      <c r="N7" s="21">
        <v>0</v>
      </c>
      <c r="P7" s="11" t="s">
        <v>103</v>
      </c>
      <c r="R7" t="s">
        <v>120</v>
      </c>
      <c r="T7" t="s">
        <v>339</v>
      </c>
      <c r="W7" s="17" t="s">
        <v>598</v>
      </c>
      <c r="X7" s="18" t="s">
        <v>98</v>
      </c>
      <c r="Y7" s="18">
        <v>57</v>
      </c>
      <c r="AC7" t="s">
        <v>739</v>
      </c>
    </row>
    <row r="8" spans="1:29" ht="28.9" customHeight="1">
      <c r="A8" s="3" t="s">
        <v>625</v>
      </c>
      <c r="B8" s="4" t="s">
        <v>626</v>
      </c>
      <c r="D8" s="17" t="s">
        <v>60</v>
      </c>
      <c r="F8" s="17" t="s">
        <v>389</v>
      </c>
      <c r="G8" s="18" t="s">
        <v>98</v>
      </c>
      <c r="H8" s="18">
        <v>150</v>
      </c>
      <c r="J8" s="45" t="s">
        <v>332</v>
      </c>
      <c r="L8" s="46" t="s">
        <v>80</v>
      </c>
      <c r="M8" s="21">
        <v>0</v>
      </c>
      <c r="N8" s="21">
        <v>0</v>
      </c>
      <c r="P8" s="11" t="s">
        <v>105</v>
      </c>
      <c r="R8" t="s">
        <v>121</v>
      </c>
      <c r="T8" t="s">
        <v>338</v>
      </c>
      <c r="W8" s="17" t="s">
        <v>389</v>
      </c>
      <c r="X8" s="18" t="s">
        <v>98</v>
      </c>
      <c r="Y8" s="18">
        <v>67</v>
      </c>
    </row>
    <row r="9" spans="1:29" ht="15.6" customHeight="1">
      <c r="A9" s="3" t="s">
        <v>627</v>
      </c>
      <c r="B9" s="4" t="s">
        <v>628</v>
      </c>
      <c r="D9" s="17" t="s">
        <v>61</v>
      </c>
      <c r="F9" s="17" t="s">
        <v>390</v>
      </c>
      <c r="G9" s="18" t="s">
        <v>98</v>
      </c>
      <c r="H9" s="18">
        <v>85</v>
      </c>
      <c r="J9" s="73" t="s">
        <v>381</v>
      </c>
      <c r="L9" s="46" t="s">
        <v>352</v>
      </c>
      <c r="M9" s="21">
        <v>0</v>
      </c>
      <c r="N9" s="21">
        <v>0</v>
      </c>
      <c r="P9" s="11" t="s">
        <v>104</v>
      </c>
      <c r="R9" t="s">
        <v>122</v>
      </c>
      <c r="T9" t="s">
        <v>345</v>
      </c>
      <c r="W9" s="17" t="s">
        <v>390</v>
      </c>
      <c r="X9" s="18" t="s">
        <v>98</v>
      </c>
      <c r="Y9" s="18">
        <v>65</v>
      </c>
    </row>
    <row r="10" spans="1:29" ht="15.6" customHeight="1">
      <c r="A10" s="3" t="s">
        <v>629</v>
      </c>
      <c r="B10" s="4" t="s">
        <v>630</v>
      </c>
      <c r="D10" s="17" t="s">
        <v>17</v>
      </c>
      <c r="F10" s="17" t="s">
        <v>391</v>
      </c>
      <c r="G10" s="18" t="s">
        <v>98</v>
      </c>
      <c r="H10" s="18">
        <v>140</v>
      </c>
      <c r="J10" s="45" t="s">
        <v>335</v>
      </c>
      <c r="L10" s="46" t="s">
        <v>353</v>
      </c>
      <c r="M10" s="21">
        <v>0</v>
      </c>
      <c r="N10" s="21">
        <v>0</v>
      </c>
      <c r="P10" s="11" t="s">
        <v>101</v>
      </c>
      <c r="R10" t="s">
        <v>123</v>
      </c>
      <c r="T10" t="s">
        <v>336</v>
      </c>
      <c r="W10" s="17" t="s">
        <v>391</v>
      </c>
      <c r="X10" s="18" t="s">
        <v>98</v>
      </c>
      <c r="Y10" s="18">
        <v>80</v>
      </c>
    </row>
    <row r="11" spans="1:29" ht="15.6" customHeight="1">
      <c r="A11" s="3" t="s">
        <v>631</v>
      </c>
      <c r="B11" s="4" t="s">
        <v>632</v>
      </c>
      <c r="D11" s="17" t="s">
        <v>18</v>
      </c>
      <c r="F11" s="17" t="s">
        <v>392</v>
      </c>
      <c r="G11" s="18" t="s">
        <v>99</v>
      </c>
      <c r="H11" s="18">
        <v>140</v>
      </c>
      <c r="J11" s="11"/>
      <c r="L11" s="46" t="s">
        <v>351</v>
      </c>
      <c r="M11" s="21">
        <v>0</v>
      </c>
      <c r="N11" s="21">
        <v>0</v>
      </c>
      <c r="P11" s="11"/>
      <c r="R11" t="s">
        <v>124</v>
      </c>
      <c r="T11" t="s">
        <v>337</v>
      </c>
      <c r="W11" s="17" t="s">
        <v>392</v>
      </c>
      <c r="X11" s="18" t="s">
        <v>98</v>
      </c>
      <c r="Y11" s="18">
        <v>62</v>
      </c>
    </row>
    <row r="12" spans="1:29">
      <c r="A12" s="3" t="s">
        <v>633</v>
      </c>
      <c r="B12" s="4" t="s">
        <v>634</v>
      </c>
      <c r="D12" s="17" t="s">
        <v>19</v>
      </c>
      <c r="F12" s="17" t="s">
        <v>393</v>
      </c>
      <c r="G12" s="18" t="s">
        <v>98</v>
      </c>
      <c r="H12" s="18">
        <v>100</v>
      </c>
      <c r="J12" s="11"/>
      <c r="L12" s="46" t="s">
        <v>354</v>
      </c>
      <c r="M12" s="21">
        <v>0</v>
      </c>
      <c r="N12" s="21">
        <v>0</v>
      </c>
      <c r="P12" s="11"/>
      <c r="R12" t="s">
        <v>125</v>
      </c>
      <c r="W12" s="17" t="s">
        <v>393</v>
      </c>
      <c r="X12" s="18" t="s">
        <v>98</v>
      </c>
      <c r="Y12" s="18">
        <v>69</v>
      </c>
    </row>
    <row r="13" spans="1:29" ht="30">
      <c r="A13" s="3" t="s">
        <v>635</v>
      </c>
      <c r="B13" s="4" t="s">
        <v>636</v>
      </c>
      <c r="D13" s="17" t="s">
        <v>20</v>
      </c>
      <c r="F13" s="17" t="s">
        <v>394</v>
      </c>
      <c r="G13" s="18" t="s">
        <v>98</v>
      </c>
      <c r="H13" s="18">
        <v>130</v>
      </c>
      <c r="J13" s="11"/>
      <c r="L13" s="46" t="s">
        <v>82</v>
      </c>
      <c r="M13" s="21">
        <v>0</v>
      </c>
      <c r="N13" s="21">
        <v>0</v>
      </c>
      <c r="P13" s="11"/>
      <c r="R13" t="s">
        <v>126</v>
      </c>
      <c r="W13" s="17" t="s">
        <v>394</v>
      </c>
      <c r="X13" s="18" t="s">
        <v>98</v>
      </c>
      <c r="Y13" s="18">
        <v>64</v>
      </c>
    </row>
    <row r="14" spans="1:29" ht="30">
      <c r="A14" s="3" t="s">
        <v>715</v>
      </c>
      <c r="B14" s="4" t="s">
        <v>713</v>
      </c>
      <c r="D14" s="17" t="s">
        <v>707</v>
      </c>
      <c r="F14" s="17" t="s">
        <v>576</v>
      </c>
      <c r="G14" s="19" t="s">
        <v>98</v>
      </c>
      <c r="H14" s="18">
        <v>110</v>
      </c>
      <c r="J14" s="11"/>
      <c r="L14" s="46" t="s">
        <v>348</v>
      </c>
      <c r="M14" s="21">
        <v>0</v>
      </c>
      <c r="N14" s="21">
        <v>0</v>
      </c>
      <c r="P14" s="11"/>
      <c r="R14" t="s">
        <v>127</v>
      </c>
      <c r="W14" s="17" t="s">
        <v>576</v>
      </c>
      <c r="X14" s="18" t="s">
        <v>98</v>
      </c>
      <c r="Y14" s="18">
        <v>57</v>
      </c>
    </row>
    <row r="15" spans="1:29" ht="28.15" customHeight="1">
      <c r="A15" s="3" t="s">
        <v>716</v>
      </c>
      <c r="B15" s="4" t="s">
        <v>714</v>
      </c>
      <c r="D15" s="17" t="s">
        <v>708</v>
      </c>
      <c r="F15" s="17" t="s">
        <v>395</v>
      </c>
      <c r="G15" s="19" t="s">
        <v>98</v>
      </c>
      <c r="H15" s="18">
        <v>80</v>
      </c>
      <c r="J15" s="1" t="s">
        <v>280</v>
      </c>
      <c r="K15" t="s">
        <v>281</v>
      </c>
      <c r="L15" s="46" t="s">
        <v>349</v>
      </c>
      <c r="M15" s="21">
        <v>0</v>
      </c>
      <c r="N15" s="21">
        <v>0</v>
      </c>
      <c r="P15" s="11"/>
      <c r="R15" t="s">
        <v>128</v>
      </c>
      <c r="W15" s="17" t="s">
        <v>395</v>
      </c>
      <c r="X15" s="18" t="s">
        <v>98</v>
      </c>
      <c r="Y15" s="18">
        <v>57</v>
      </c>
    </row>
    <row r="16" spans="1:29" ht="31.9" customHeight="1">
      <c r="A16" s="3" t="s">
        <v>718</v>
      </c>
      <c r="B16" s="4" t="s">
        <v>717</v>
      </c>
      <c r="D16" s="17" t="s">
        <v>9</v>
      </c>
      <c r="F16" s="17" t="s">
        <v>396</v>
      </c>
      <c r="G16" s="19" t="s">
        <v>98</v>
      </c>
      <c r="H16" s="18">
        <v>100</v>
      </c>
      <c r="J16" s="17" t="s">
        <v>102</v>
      </c>
      <c r="K16">
        <v>90</v>
      </c>
      <c r="L16" s="46" t="s">
        <v>346</v>
      </c>
      <c r="M16" s="21">
        <v>0</v>
      </c>
      <c r="N16" s="21">
        <v>0</v>
      </c>
      <c r="P16" s="1" t="s">
        <v>370</v>
      </c>
      <c r="Q16" s="1" t="s">
        <v>371</v>
      </c>
      <c r="R16" t="s">
        <v>129</v>
      </c>
      <c r="W16" s="17" t="s">
        <v>396</v>
      </c>
      <c r="X16" s="18" t="s">
        <v>98</v>
      </c>
      <c r="Y16" s="18">
        <v>80</v>
      </c>
    </row>
    <row r="17" spans="1:25" ht="30">
      <c r="A17" s="3" t="s">
        <v>637</v>
      </c>
      <c r="B17" s="4" t="s">
        <v>638</v>
      </c>
      <c r="D17" s="17" t="s">
        <v>21</v>
      </c>
      <c r="F17" s="17" t="s">
        <v>397</v>
      </c>
      <c r="G17" s="18" t="s">
        <v>98</v>
      </c>
      <c r="H17" s="18">
        <v>100</v>
      </c>
      <c r="J17" s="17" t="s">
        <v>100</v>
      </c>
      <c r="K17">
        <v>85</v>
      </c>
      <c r="L17" s="46" t="s">
        <v>347</v>
      </c>
      <c r="M17" s="21">
        <v>0</v>
      </c>
      <c r="N17" s="21">
        <v>0</v>
      </c>
      <c r="P17" s="45"/>
      <c r="R17" t="s">
        <v>130</v>
      </c>
      <c r="W17" s="17" t="s">
        <v>397</v>
      </c>
      <c r="X17" s="18" t="s">
        <v>98</v>
      </c>
      <c r="Y17" s="18">
        <v>64</v>
      </c>
    </row>
    <row r="18" spans="1:25" ht="60">
      <c r="A18" s="3" t="s">
        <v>639</v>
      </c>
      <c r="B18" s="4" t="s">
        <v>640</v>
      </c>
      <c r="D18" s="17" t="s">
        <v>55</v>
      </c>
      <c r="F18" s="17" t="s">
        <v>398</v>
      </c>
      <c r="G18" s="18" t="s">
        <v>98</v>
      </c>
      <c r="H18" s="18">
        <v>100</v>
      </c>
      <c r="J18" s="18" t="s">
        <v>98</v>
      </c>
      <c r="K18">
        <v>60</v>
      </c>
      <c r="L18" s="46" t="s">
        <v>350</v>
      </c>
      <c r="M18" s="21">
        <v>0</v>
      </c>
      <c r="N18" s="21">
        <v>0</v>
      </c>
      <c r="P18" s="45"/>
      <c r="R18" t="s">
        <v>131</v>
      </c>
      <c r="W18" s="17" t="s">
        <v>398</v>
      </c>
      <c r="X18" s="18" t="s">
        <v>98</v>
      </c>
      <c r="Y18" s="18">
        <v>67</v>
      </c>
    </row>
    <row r="19" spans="1:25" ht="60">
      <c r="A19" s="3" t="s">
        <v>719</v>
      </c>
      <c r="B19" s="4" t="s">
        <v>720</v>
      </c>
      <c r="D19" s="17" t="s">
        <v>11</v>
      </c>
      <c r="F19" s="17" t="s">
        <v>399</v>
      </c>
      <c r="G19" s="18" t="s">
        <v>98</v>
      </c>
      <c r="H19" s="18">
        <v>100</v>
      </c>
      <c r="J19" s="47" t="s">
        <v>99</v>
      </c>
      <c r="K19">
        <v>67</v>
      </c>
      <c r="L19" s="76" t="s">
        <v>325</v>
      </c>
      <c r="M19" s="21">
        <v>0</v>
      </c>
      <c r="N19" s="21">
        <v>0</v>
      </c>
      <c r="P19" s="45"/>
      <c r="R19" t="s">
        <v>132</v>
      </c>
      <c r="W19" s="17" t="s">
        <v>399</v>
      </c>
      <c r="X19" s="18" t="s">
        <v>98</v>
      </c>
      <c r="Y19" s="18">
        <v>68</v>
      </c>
    </row>
    <row r="20" spans="1:25">
      <c r="A20" s="3" t="s">
        <v>641</v>
      </c>
      <c r="B20" s="4" t="s">
        <v>642</v>
      </c>
      <c r="D20" s="17" t="s">
        <v>709</v>
      </c>
      <c r="F20" s="17" t="s">
        <v>400</v>
      </c>
      <c r="G20" s="18" t="s">
        <v>98</v>
      </c>
      <c r="H20" s="18">
        <v>90</v>
      </c>
      <c r="J20" s="11" t="s">
        <v>103</v>
      </c>
      <c r="K20">
        <v>75</v>
      </c>
      <c r="L20" s="77" t="s">
        <v>79</v>
      </c>
      <c r="M20" s="78">
        <v>0</v>
      </c>
      <c r="N20" s="79">
        <v>0</v>
      </c>
      <c r="P20" s="45"/>
      <c r="R20" t="s">
        <v>133</v>
      </c>
      <c r="W20" s="17" t="s">
        <v>400</v>
      </c>
      <c r="X20" s="18" t="s">
        <v>98</v>
      </c>
      <c r="Y20" s="18">
        <v>66</v>
      </c>
    </row>
    <row r="21" spans="1:25" ht="30">
      <c r="A21" s="3" t="s">
        <v>650</v>
      </c>
      <c r="B21" s="4" t="s">
        <v>721</v>
      </c>
      <c r="D21" s="17" t="s">
        <v>16</v>
      </c>
      <c r="F21" s="17" t="s">
        <v>401</v>
      </c>
      <c r="G21" s="18" t="s">
        <v>98</v>
      </c>
      <c r="H21" s="18">
        <v>100</v>
      </c>
      <c r="J21" s="48" t="s">
        <v>106</v>
      </c>
      <c r="K21">
        <v>1</v>
      </c>
      <c r="L21" s="80" t="s">
        <v>109</v>
      </c>
      <c r="M21" s="81">
        <v>0</v>
      </c>
      <c r="N21" s="82">
        <v>0.3</v>
      </c>
      <c r="P21" s="45"/>
      <c r="R21" t="s">
        <v>134</v>
      </c>
      <c r="W21" s="17" t="s">
        <v>401</v>
      </c>
      <c r="X21" s="18" t="s">
        <v>98</v>
      </c>
      <c r="Y21" s="18">
        <v>59</v>
      </c>
    </row>
    <row r="22" spans="1:25" ht="34.9" customHeight="1">
      <c r="A22" s="3" t="s">
        <v>651</v>
      </c>
      <c r="B22" s="4" t="s">
        <v>725</v>
      </c>
      <c r="D22" s="17" t="s">
        <v>24</v>
      </c>
      <c r="F22" s="17" t="s">
        <v>577</v>
      </c>
      <c r="G22" s="18" t="s">
        <v>98</v>
      </c>
      <c r="H22" s="18">
        <v>120</v>
      </c>
      <c r="J22" s="11" t="s">
        <v>105</v>
      </c>
      <c r="K22">
        <v>70</v>
      </c>
      <c r="L22" s="80" t="s">
        <v>374</v>
      </c>
      <c r="M22" s="81">
        <v>0</v>
      </c>
      <c r="N22" s="82">
        <v>0.3</v>
      </c>
      <c r="P22" s="45"/>
      <c r="R22" t="s">
        <v>135</v>
      </c>
      <c r="W22" s="17" t="s">
        <v>577</v>
      </c>
      <c r="X22" s="18" t="s">
        <v>98</v>
      </c>
      <c r="Y22" s="18">
        <v>57</v>
      </c>
    </row>
    <row r="23" spans="1:25">
      <c r="A23" s="3" t="s">
        <v>652</v>
      </c>
      <c r="B23" s="4" t="s">
        <v>722</v>
      </c>
      <c r="D23" s="17" t="s">
        <v>25</v>
      </c>
      <c r="F23" s="17" t="s">
        <v>402</v>
      </c>
      <c r="G23" s="18" t="s">
        <v>98</v>
      </c>
      <c r="H23" s="18">
        <v>80</v>
      </c>
      <c r="J23" s="11" t="s">
        <v>104</v>
      </c>
      <c r="K23">
        <v>65</v>
      </c>
      <c r="L23" s="80" t="s">
        <v>375</v>
      </c>
      <c r="M23" s="81">
        <v>0</v>
      </c>
      <c r="N23" s="82">
        <v>0.3</v>
      </c>
      <c r="P23" s="45"/>
      <c r="R23" t="s">
        <v>136</v>
      </c>
      <c r="W23" s="17" t="s">
        <v>402</v>
      </c>
      <c r="X23" s="18" t="s">
        <v>98</v>
      </c>
      <c r="Y23" s="18">
        <v>57</v>
      </c>
    </row>
    <row r="24" spans="1:25" ht="30">
      <c r="A24" s="3" t="s">
        <v>207</v>
      </c>
      <c r="B24" s="4" t="s">
        <v>723</v>
      </c>
      <c r="D24" s="17" t="s">
        <v>26</v>
      </c>
      <c r="F24" s="17" t="s">
        <v>403</v>
      </c>
      <c r="G24" s="19" t="s">
        <v>99</v>
      </c>
      <c r="H24" s="18">
        <v>150</v>
      </c>
      <c r="J24" s="11" t="s">
        <v>101</v>
      </c>
      <c r="K24">
        <v>50</v>
      </c>
      <c r="L24" s="80" t="s">
        <v>376</v>
      </c>
      <c r="M24" s="81">
        <v>0</v>
      </c>
      <c r="N24" s="82">
        <v>0.3</v>
      </c>
      <c r="P24" s="45"/>
      <c r="R24" t="s">
        <v>137</v>
      </c>
      <c r="W24" s="17" t="s">
        <v>403</v>
      </c>
      <c r="X24" s="18" t="s">
        <v>98</v>
      </c>
      <c r="Y24" s="18">
        <v>64</v>
      </c>
    </row>
    <row r="25" spans="1:25" ht="45">
      <c r="A25" s="3" t="s">
        <v>653</v>
      </c>
      <c r="B25" s="4" t="s">
        <v>724</v>
      </c>
      <c r="D25" s="17" t="s">
        <v>27</v>
      </c>
      <c r="F25" s="17" t="s">
        <v>404</v>
      </c>
      <c r="G25" s="19" t="s">
        <v>98</v>
      </c>
      <c r="H25" s="18">
        <v>95</v>
      </c>
      <c r="J25" s="11"/>
      <c r="L25" s="80" t="s">
        <v>377</v>
      </c>
      <c r="M25" s="81">
        <v>0</v>
      </c>
      <c r="N25" s="82">
        <v>0.3</v>
      </c>
      <c r="P25" s="11"/>
      <c r="R25" t="s">
        <v>138</v>
      </c>
      <c r="W25" s="17" t="s">
        <v>404</v>
      </c>
      <c r="X25" s="18" t="s">
        <v>98</v>
      </c>
      <c r="Y25" s="18">
        <v>66</v>
      </c>
    </row>
    <row r="26" spans="1:25" ht="45">
      <c r="A26" s="3" t="s">
        <v>654</v>
      </c>
      <c r="B26" s="4" t="s">
        <v>726</v>
      </c>
      <c r="D26" s="17" t="s">
        <v>28</v>
      </c>
      <c r="F26" s="17" t="s">
        <v>405</v>
      </c>
      <c r="G26" s="19" t="s">
        <v>98</v>
      </c>
      <c r="H26" s="18">
        <v>100</v>
      </c>
      <c r="J26" s="11"/>
      <c r="L26" s="80" t="s">
        <v>378</v>
      </c>
      <c r="M26" s="81">
        <v>0</v>
      </c>
      <c r="N26" s="82">
        <v>0</v>
      </c>
      <c r="P26" s="11"/>
      <c r="R26" t="s">
        <v>139</v>
      </c>
      <c r="W26" s="17" t="s">
        <v>405</v>
      </c>
      <c r="X26" s="18" t="s">
        <v>98</v>
      </c>
      <c r="Y26" s="18">
        <v>69</v>
      </c>
    </row>
    <row r="27" spans="1:25" ht="30">
      <c r="A27" s="3" t="s">
        <v>727</v>
      </c>
      <c r="B27" s="4" t="s">
        <v>728</v>
      </c>
      <c r="D27" s="17" t="s">
        <v>710</v>
      </c>
      <c r="F27" s="17" t="s">
        <v>406</v>
      </c>
      <c r="G27" s="18" t="s">
        <v>98</v>
      </c>
      <c r="H27" s="18">
        <v>110</v>
      </c>
      <c r="J27" s="11"/>
      <c r="L27" s="80" t="s">
        <v>379</v>
      </c>
      <c r="M27" s="81">
        <v>0</v>
      </c>
      <c r="N27" s="82">
        <v>0.3</v>
      </c>
      <c r="P27" s="11"/>
      <c r="R27" t="s">
        <v>140</v>
      </c>
      <c r="W27" s="17" t="s">
        <v>406</v>
      </c>
      <c r="X27" s="18" t="s">
        <v>98</v>
      </c>
      <c r="Y27" s="18">
        <v>55</v>
      </c>
    </row>
    <row r="28" spans="1:25" ht="30">
      <c r="A28" s="3" t="s">
        <v>643</v>
      </c>
      <c r="B28" s="4" t="s">
        <v>644</v>
      </c>
      <c r="D28" s="17" t="s">
        <v>30</v>
      </c>
      <c r="F28" s="17" t="s">
        <v>407</v>
      </c>
      <c r="G28" s="18" t="s">
        <v>98</v>
      </c>
      <c r="H28" s="18">
        <v>80</v>
      </c>
      <c r="J28" s="11"/>
      <c r="L28" s="83" t="s">
        <v>108</v>
      </c>
      <c r="M28" s="84">
        <v>0</v>
      </c>
      <c r="N28" s="85">
        <v>0</v>
      </c>
      <c r="P28" s="11"/>
      <c r="R28" t="s">
        <v>141</v>
      </c>
      <c r="W28" s="17" t="s">
        <v>407</v>
      </c>
      <c r="X28" s="18" t="s">
        <v>98</v>
      </c>
      <c r="Y28" s="18">
        <v>63</v>
      </c>
    </row>
    <row r="29" spans="1:25" ht="30">
      <c r="A29" s="3" t="s">
        <v>645</v>
      </c>
      <c r="B29" s="4" t="s">
        <v>646</v>
      </c>
      <c r="D29" s="17" t="s">
        <v>31</v>
      </c>
      <c r="F29" s="17" t="s">
        <v>408</v>
      </c>
      <c r="G29" s="18" t="s">
        <v>98</v>
      </c>
      <c r="H29" s="18">
        <v>110</v>
      </c>
      <c r="J29" s="11"/>
      <c r="L29" s="76" t="s">
        <v>79</v>
      </c>
      <c r="M29" s="21">
        <v>0</v>
      </c>
      <c r="N29" s="21">
        <v>0</v>
      </c>
      <c r="P29" s="11"/>
      <c r="R29" t="s">
        <v>142</v>
      </c>
      <c r="W29" s="17" t="s">
        <v>408</v>
      </c>
      <c r="X29" s="18" t="s">
        <v>98</v>
      </c>
      <c r="Y29" s="18">
        <v>60</v>
      </c>
    </row>
    <row r="30" spans="1:25">
      <c r="A30" s="3" t="s">
        <v>3</v>
      </c>
      <c r="B30" s="4" t="s">
        <v>647</v>
      </c>
      <c r="D30" s="17" t="s">
        <v>32</v>
      </c>
      <c r="F30" s="17" t="s">
        <v>409</v>
      </c>
      <c r="G30" s="18" t="s">
        <v>98</v>
      </c>
      <c r="H30" s="18">
        <v>120</v>
      </c>
      <c r="J30" s="11"/>
      <c r="L30" s="76" t="s">
        <v>355</v>
      </c>
      <c r="M30" s="21">
        <v>0</v>
      </c>
      <c r="N30" s="21">
        <v>0</v>
      </c>
      <c r="P30" s="11"/>
      <c r="R30" t="s">
        <v>143</v>
      </c>
      <c r="W30" s="17" t="s">
        <v>409</v>
      </c>
      <c r="X30" s="18" t="s">
        <v>98</v>
      </c>
      <c r="Y30" s="18">
        <v>64</v>
      </c>
    </row>
    <row r="31" spans="1:25" ht="30">
      <c r="A31" s="3" t="s">
        <v>648</v>
      </c>
      <c r="B31" s="4" t="s">
        <v>649</v>
      </c>
      <c r="D31" s="17" t="s">
        <v>711</v>
      </c>
      <c r="F31" s="17" t="s">
        <v>410</v>
      </c>
      <c r="G31" s="18" t="s">
        <v>98</v>
      </c>
      <c r="H31" s="18">
        <v>160</v>
      </c>
      <c r="J31" s="11"/>
      <c r="L31" s="76" t="s">
        <v>356</v>
      </c>
      <c r="M31" s="21">
        <v>0</v>
      </c>
      <c r="N31" s="21">
        <v>0</v>
      </c>
      <c r="P31" s="11"/>
      <c r="R31" t="s">
        <v>144</v>
      </c>
      <c r="W31" s="17" t="s">
        <v>410</v>
      </c>
      <c r="X31" s="18" t="s">
        <v>98</v>
      </c>
      <c r="Y31" s="18">
        <v>58</v>
      </c>
    </row>
    <row r="32" spans="1:25">
      <c r="A32" s="3" t="s">
        <v>4</v>
      </c>
      <c r="B32" s="121" t="s">
        <v>655</v>
      </c>
      <c r="D32" s="17" t="s">
        <v>33</v>
      </c>
      <c r="F32" s="17" t="s">
        <v>411</v>
      </c>
      <c r="G32" s="18" t="s">
        <v>98</v>
      </c>
      <c r="H32" s="18">
        <v>100</v>
      </c>
      <c r="J32" s="11"/>
      <c r="L32" s="76" t="s">
        <v>357</v>
      </c>
      <c r="M32" s="21">
        <v>0</v>
      </c>
      <c r="N32" s="21">
        <v>0</v>
      </c>
      <c r="P32" s="11"/>
      <c r="R32" t="s">
        <v>145</v>
      </c>
      <c r="W32" s="17" t="s">
        <v>411</v>
      </c>
      <c r="X32" s="18" t="s">
        <v>98</v>
      </c>
      <c r="Y32" s="18">
        <v>57</v>
      </c>
    </row>
    <row r="33" spans="1:25">
      <c r="A33" s="3" t="s">
        <v>656</v>
      </c>
      <c r="B33" s="121" t="s">
        <v>657</v>
      </c>
      <c r="D33" s="17" t="s">
        <v>34</v>
      </c>
      <c r="F33" s="17" t="s">
        <v>412</v>
      </c>
      <c r="G33" s="18" t="s">
        <v>98</v>
      </c>
      <c r="H33" s="18">
        <v>140</v>
      </c>
      <c r="J33" s="11"/>
      <c r="P33" s="11"/>
      <c r="R33" t="s">
        <v>146</v>
      </c>
      <c r="W33" s="17" t="s">
        <v>412</v>
      </c>
      <c r="X33" s="18" t="s">
        <v>98</v>
      </c>
      <c r="Y33" s="18">
        <v>72</v>
      </c>
    </row>
    <row r="34" spans="1:25" ht="30">
      <c r="A34" s="3" t="s">
        <v>658</v>
      </c>
      <c r="B34" s="121" t="s">
        <v>659</v>
      </c>
      <c r="D34" s="17" t="s">
        <v>35</v>
      </c>
      <c r="F34" s="17" t="s">
        <v>413</v>
      </c>
      <c r="G34" s="18" t="s">
        <v>98</v>
      </c>
      <c r="H34" s="18">
        <v>100</v>
      </c>
      <c r="J34" s="11"/>
      <c r="P34" s="11"/>
      <c r="R34" t="s">
        <v>147</v>
      </c>
      <c r="W34" s="17" t="s">
        <v>413</v>
      </c>
      <c r="X34" s="18" t="s">
        <v>98</v>
      </c>
      <c r="Y34" s="18">
        <v>74</v>
      </c>
    </row>
    <row r="35" spans="1:25" ht="30">
      <c r="A35" s="3" t="s">
        <v>660</v>
      </c>
      <c r="B35" s="121" t="s">
        <v>661</v>
      </c>
      <c r="D35" s="17" t="s">
        <v>36</v>
      </c>
      <c r="F35" s="17" t="s">
        <v>414</v>
      </c>
      <c r="G35" s="18" t="s">
        <v>99</v>
      </c>
      <c r="H35" s="18">
        <v>120</v>
      </c>
      <c r="J35" s="11"/>
      <c r="P35" s="11"/>
      <c r="R35" t="s">
        <v>148</v>
      </c>
      <c r="W35" s="17" t="s">
        <v>414</v>
      </c>
      <c r="X35" s="18" t="s">
        <v>98</v>
      </c>
      <c r="Y35" s="18">
        <v>68</v>
      </c>
    </row>
    <row r="36" spans="1:25" ht="40.5">
      <c r="A36" s="3" t="s">
        <v>662</v>
      </c>
      <c r="B36" s="121" t="s">
        <v>663</v>
      </c>
      <c r="D36" s="17" t="s">
        <v>37</v>
      </c>
      <c r="F36" s="17" t="s">
        <v>589</v>
      </c>
      <c r="G36" s="18" t="s">
        <v>588</v>
      </c>
      <c r="H36" s="18">
        <v>120</v>
      </c>
      <c r="J36" s="11"/>
      <c r="P36" s="11"/>
      <c r="R36" t="s">
        <v>149</v>
      </c>
      <c r="W36" s="17" t="s">
        <v>589</v>
      </c>
      <c r="X36" s="18" t="s">
        <v>98</v>
      </c>
      <c r="Y36" s="18">
        <v>69</v>
      </c>
    </row>
    <row r="37" spans="1:25" ht="40.5">
      <c r="A37" s="3" t="s">
        <v>664</v>
      </c>
      <c r="B37" s="121" t="s">
        <v>665</v>
      </c>
      <c r="D37" s="17" t="s">
        <v>56</v>
      </c>
      <c r="F37" s="17" t="s">
        <v>415</v>
      </c>
      <c r="G37" s="18" t="s">
        <v>588</v>
      </c>
      <c r="H37" s="18">
        <v>100</v>
      </c>
      <c r="J37" s="11"/>
      <c r="P37" s="11"/>
      <c r="R37" t="s">
        <v>150</v>
      </c>
      <c r="W37" s="17" t="s">
        <v>415</v>
      </c>
      <c r="X37" s="18" t="s">
        <v>98</v>
      </c>
      <c r="Y37" s="18">
        <v>69</v>
      </c>
    </row>
    <row r="38" spans="1:25" ht="45">
      <c r="A38" s="3" t="s">
        <v>666</v>
      </c>
      <c r="B38" s="121" t="s">
        <v>667</v>
      </c>
      <c r="D38" s="17" t="s">
        <v>49</v>
      </c>
      <c r="F38" s="17" t="s">
        <v>416</v>
      </c>
      <c r="G38" s="18" t="s">
        <v>98</v>
      </c>
      <c r="H38" s="18">
        <v>100</v>
      </c>
      <c r="J38" s="11"/>
      <c r="P38" s="11"/>
      <c r="R38" t="s">
        <v>151</v>
      </c>
      <c r="W38" s="17" t="s">
        <v>416</v>
      </c>
      <c r="X38" s="18" t="s">
        <v>98</v>
      </c>
      <c r="Y38" s="18">
        <v>61</v>
      </c>
    </row>
    <row r="39" spans="1:25" ht="30">
      <c r="A39" s="3" t="s">
        <v>668</v>
      </c>
      <c r="B39" s="121" t="s">
        <v>669</v>
      </c>
      <c r="D39" s="17" t="s">
        <v>40</v>
      </c>
      <c r="F39" s="17" t="s">
        <v>417</v>
      </c>
      <c r="G39" s="18" t="s">
        <v>98</v>
      </c>
      <c r="H39" s="18">
        <v>100</v>
      </c>
      <c r="J39" s="11"/>
      <c r="P39" s="11"/>
      <c r="R39" t="s">
        <v>204</v>
      </c>
      <c r="W39" s="17" t="s">
        <v>417</v>
      </c>
      <c r="X39" s="18" t="s">
        <v>98</v>
      </c>
      <c r="Y39" s="18">
        <v>64</v>
      </c>
    </row>
    <row r="40" spans="1:25" ht="30">
      <c r="A40" s="3" t="s">
        <v>670</v>
      </c>
      <c r="B40" s="121" t="s">
        <v>671</v>
      </c>
      <c r="D40" s="17" t="s">
        <v>39</v>
      </c>
      <c r="F40" s="17" t="s">
        <v>418</v>
      </c>
      <c r="G40" s="18" t="s">
        <v>98</v>
      </c>
      <c r="H40" s="18">
        <v>100</v>
      </c>
      <c r="J40" s="11"/>
      <c r="P40" s="11"/>
      <c r="R40" t="s">
        <v>152</v>
      </c>
      <c r="W40" s="17" t="s">
        <v>418</v>
      </c>
      <c r="X40" s="18" t="s">
        <v>98</v>
      </c>
      <c r="Y40" s="18">
        <v>63</v>
      </c>
    </row>
    <row r="41" spans="1:25" ht="30">
      <c r="A41" s="3" t="s">
        <v>672</v>
      </c>
      <c r="B41" s="121" t="s">
        <v>673</v>
      </c>
      <c r="D41" s="17" t="s">
        <v>23</v>
      </c>
      <c r="F41" s="17" t="s">
        <v>419</v>
      </c>
      <c r="G41" s="18" t="s">
        <v>98</v>
      </c>
      <c r="H41" s="18">
        <v>130</v>
      </c>
      <c r="J41" s="11"/>
      <c r="P41" s="11"/>
      <c r="R41" t="s">
        <v>153</v>
      </c>
      <c r="W41" s="17" t="s">
        <v>419</v>
      </c>
      <c r="X41" s="18" t="s">
        <v>98</v>
      </c>
      <c r="Y41" s="18">
        <v>70</v>
      </c>
    </row>
    <row r="42" spans="1:25" ht="45">
      <c r="A42" s="3" t="s">
        <v>674</v>
      </c>
      <c r="B42" s="121" t="s">
        <v>675</v>
      </c>
      <c r="D42" s="17" t="s">
        <v>712</v>
      </c>
      <c r="F42" s="17" t="s">
        <v>420</v>
      </c>
      <c r="G42" s="18" t="s">
        <v>98</v>
      </c>
      <c r="H42" s="18">
        <v>80</v>
      </c>
      <c r="J42" s="11"/>
      <c r="P42" s="11"/>
      <c r="R42" t="s">
        <v>154</v>
      </c>
      <c r="W42" s="17" t="s">
        <v>420</v>
      </c>
      <c r="X42" s="18" t="s">
        <v>98</v>
      </c>
      <c r="Y42" s="18">
        <v>61</v>
      </c>
    </row>
    <row r="43" spans="1:25">
      <c r="A43" s="3" t="s">
        <v>676</v>
      </c>
      <c r="B43" s="121" t="s">
        <v>677</v>
      </c>
      <c r="D43" s="17" t="s">
        <v>41</v>
      </c>
      <c r="F43" s="17" t="s">
        <v>421</v>
      </c>
      <c r="G43" s="18" t="s">
        <v>98</v>
      </c>
      <c r="H43" s="18">
        <v>110</v>
      </c>
      <c r="J43" s="11"/>
      <c r="P43" s="11"/>
      <c r="R43" t="s">
        <v>155</v>
      </c>
      <c r="W43" s="17" t="s">
        <v>421</v>
      </c>
      <c r="X43" s="18" t="s">
        <v>98</v>
      </c>
      <c r="Y43" s="18">
        <v>67</v>
      </c>
    </row>
    <row r="44" spans="1:25">
      <c r="A44" s="3" t="s">
        <v>678</v>
      </c>
      <c r="B44" s="121" t="s">
        <v>679</v>
      </c>
      <c r="D44" s="17" t="s">
        <v>13</v>
      </c>
      <c r="F44" s="17" t="s">
        <v>422</v>
      </c>
      <c r="G44" s="18" t="s">
        <v>98</v>
      </c>
      <c r="H44" s="18">
        <v>110</v>
      </c>
      <c r="J44" s="11"/>
      <c r="P44" s="11"/>
      <c r="R44" t="s">
        <v>156</v>
      </c>
      <c r="W44" s="17" t="s">
        <v>422</v>
      </c>
      <c r="X44" s="18" t="s">
        <v>98</v>
      </c>
      <c r="Y44" s="18">
        <v>62</v>
      </c>
    </row>
    <row r="45" spans="1:25" ht="30">
      <c r="A45" s="3" t="s">
        <v>680</v>
      </c>
      <c r="B45" s="121" t="s">
        <v>681</v>
      </c>
      <c r="D45" s="17" t="s">
        <v>10</v>
      </c>
      <c r="F45" s="17" t="s">
        <v>423</v>
      </c>
      <c r="G45" s="18" t="s">
        <v>98</v>
      </c>
      <c r="H45" s="18">
        <v>110</v>
      </c>
      <c r="J45" s="11"/>
      <c r="P45" s="11"/>
      <c r="R45" t="s">
        <v>157</v>
      </c>
      <c r="W45" s="17" t="s">
        <v>423</v>
      </c>
      <c r="X45" s="18" t="s">
        <v>98</v>
      </c>
      <c r="Y45" s="18">
        <v>66</v>
      </c>
    </row>
    <row r="46" spans="1:25" ht="30">
      <c r="A46" s="3" t="s">
        <v>682</v>
      </c>
      <c r="B46" s="121" t="s">
        <v>683</v>
      </c>
      <c r="D46" s="17" t="s">
        <v>42</v>
      </c>
      <c r="F46" s="17" t="s">
        <v>424</v>
      </c>
      <c r="G46" s="18" t="s">
        <v>98</v>
      </c>
      <c r="H46" s="18">
        <v>90</v>
      </c>
      <c r="J46" s="11"/>
      <c r="P46" s="11"/>
      <c r="R46" t="s">
        <v>158</v>
      </c>
      <c r="W46" s="17" t="s">
        <v>424</v>
      </c>
      <c r="X46" s="18" t="s">
        <v>98</v>
      </c>
      <c r="Y46" s="18">
        <v>68</v>
      </c>
    </row>
    <row r="47" spans="1:25" ht="45">
      <c r="A47" s="3" t="s">
        <v>684</v>
      </c>
      <c r="B47" s="121" t="s">
        <v>685</v>
      </c>
      <c r="D47" s="17" t="s">
        <v>43</v>
      </c>
      <c r="F47" s="17" t="s">
        <v>425</v>
      </c>
      <c r="G47" s="18" t="s">
        <v>98</v>
      </c>
      <c r="H47" s="18">
        <v>150</v>
      </c>
      <c r="J47" s="11"/>
      <c r="P47" s="11"/>
      <c r="R47" t="s">
        <v>159</v>
      </c>
      <c r="W47" s="17" t="s">
        <v>425</v>
      </c>
      <c r="X47" s="18" t="s">
        <v>98</v>
      </c>
      <c r="Y47" s="18">
        <v>66</v>
      </c>
    </row>
    <row r="48" spans="1:25" ht="30">
      <c r="A48" s="3" t="s">
        <v>686</v>
      </c>
      <c r="B48" s="121" t="s">
        <v>687</v>
      </c>
      <c r="D48" s="17" t="s">
        <v>44</v>
      </c>
      <c r="F48" s="17" t="s">
        <v>426</v>
      </c>
      <c r="G48" s="18" t="s">
        <v>98</v>
      </c>
      <c r="H48" s="18">
        <v>50</v>
      </c>
      <c r="J48" s="11"/>
      <c r="P48" s="11"/>
      <c r="R48" t="s">
        <v>160</v>
      </c>
      <c r="W48" s="17" t="s">
        <v>426</v>
      </c>
      <c r="X48" s="18" t="s">
        <v>98</v>
      </c>
      <c r="Y48" s="18">
        <v>91</v>
      </c>
    </row>
    <row r="49" spans="1:25" ht="30">
      <c r="A49" s="3" t="s">
        <v>5</v>
      </c>
      <c r="B49" s="121" t="s">
        <v>688</v>
      </c>
      <c r="D49" s="17" t="s">
        <v>45</v>
      </c>
      <c r="F49" s="17" t="s">
        <v>427</v>
      </c>
      <c r="G49" s="18" t="s">
        <v>99</v>
      </c>
      <c r="H49" s="18">
        <v>200</v>
      </c>
      <c r="J49" s="11"/>
      <c r="P49" s="11"/>
      <c r="R49" t="s">
        <v>161</v>
      </c>
      <c r="W49" s="17" t="s">
        <v>427</v>
      </c>
      <c r="X49" s="18" t="s">
        <v>98</v>
      </c>
      <c r="Y49" s="18">
        <v>65</v>
      </c>
    </row>
    <row r="50" spans="1:25" ht="30">
      <c r="A50" s="3" t="s">
        <v>689</v>
      </c>
      <c r="B50" s="121" t="s">
        <v>690</v>
      </c>
      <c r="D50" s="17" t="s">
        <v>46</v>
      </c>
      <c r="F50" s="17" t="s">
        <v>428</v>
      </c>
      <c r="G50" s="18" t="s">
        <v>98</v>
      </c>
      <c r="H50" s="18">
        <v>60</v>
      </c>
      <c r="J50" s="11"/>
      <c r="P50" s="11"/>
      <c r="R50" t="s">
        <v>162</v>
      </c>
      <c r="W50" s="17" t="s">
        <v>428</v>
      </c>
      <c r="X50" s="18" t="s">
        <v>98</v>
      </c>
      <c r="Y50" s="18">
        <v>69</v>
      </c>
    </row>
    <row r="51" spans="1:25" ht="60">
      <c r="A51" s="3" t="s">
        <v>691</v>
      </c>
      <c r="B51" s="121" t="s">
        <v>692</v>
      </c>
      <c r="D51" s="17" t="s">
        <v>47</v>
      </c>
      <c r="F51" s="17" t="s">
        <v>429</v>
      </c>
      <c r="G51" s="18" t="s">
        <v>98</v>
      </c>
      <c r="H51" s="18">
        <v>60</v>
      </c>
      <c r="J51" s="11"/>
      <c r="P51" s="11"/>
      <c r="R51" t="s">
        <v>163</v>
      </c>
      <c r="W51" s="17" t="s">
        <v>429</v>
      </c>
      <c r="X51" s="18" t="s">
        <v>98</v>
      </c>
      <c r="Y51" s="18">
        <v>75</v>
      </c>
    </row>
    <row r="52" spans="1:25">
      <c r="A52" s="3" t="s">
        <v>693</v>
      </c>
      <c r="B52" s="121" t="s">
        <v>694</v>
      </c>
      <c r="D52" s="17" t="s">
        <v>48</v>
      </c>
      <c r="F52" s="17" t="s">
        <v>430</v>
      </c>
      <c r="G52" s="18" t="s">
        <v>98</v>
      </c>
      <c r="H52" s="18">
        <v>70</v>
      </c>
      <c r="J52" s="11"/>
      <c r="P52" s="11"/>
      <c r="R52" t="s">
        <v>164</v>
      </c>
      <c r="W52" s="17" t="s">
        <v>430</v>
      </c>
      <c r="X52" s="18" t="s">
        <v>98</v>
      </c>
      <c r="Y52" s="18">
        <v>92</v>
      </c>
    </row>
    <row r="53" spans="1:25">
      <c r="A53" s="3" t="s">
        <v>695</v>
      </c>
      <c r="B53" s="121" t="s">
        <v>696</v>
      </c>
      <c r="D53" s="17" t="s">
        <v>50</v>
      </c>
      <c r="F53" s="17" t="s">
        <v>431</v>
      </c>
      <c r="G53" s="18" t="s">
        <v>98</v>
      </c>
      <c r="H53" s="18">
        <v>120</v>
      </c>
      <c r="J53" s="11"/>
      <c r="P53" s="11"/>
      <c r="R53" t="s">
        <v>165</v>
      </c>
      <c r="W53" s="17" t="s">
        <v>431</v>
      </c>
      <c r="X53" s="18" t="s">
        <v>98</v>
      </c>
      <c r="Y53" s="18">
        <v>58</v>
      </c>
    </row>
    <row r="54" spans="1:25">
      <c r="A54" s="3" t="s">
        <v>697</v>
      </c>
      <c r="B54" s="121" t="s">
        <v>698</v>
      </c>
      <c r="D54" s="17" t="s">
        <v>38</v>
      </c>
      <c r="F54" s="17" t="s">
        <v>590</v>
      </c>
      <c r="G54" s="18" t="s">
        <v>98</v>
      </c>
      <c r="H54" s="18">
        <v>95</v>
      </c>
      <c r="J54" s="11"/>
      <c r="P54" s="11"/>
      <c r="R54" t="s">
        <v>166</v>
      </c>
      <c r="W54" s="17" t="s">
        <v>590</v>
      </c>
      <c r="X54" s="18" t="s">
        <v>98</v>
      </c>
      <c r="Y54" s="18">
        <v>54</v>
      </c>
    </row>
    <row r="55" spans="1:25">
      <c r="A55" s="3" t="s">
        <v>699</v>
      </c>
      <c r="B55" s="121" t="s">
        <v>700</v>
      </c>
      <c r="D55" s="17" t="s">
        <v>38</v>
      </c>
      <c r="F55" s="17" t="s">
        <v>432</v>
      </c>
      <c r="G55" s="18" t="s">
        <v>98</v>
      </c>
      <c r="H55" s="18">
        <v>80</v>
      </c>
      <c r="J55" s="11"/>
      <c r="P55" s="11"/>
      <c r="R55" t="s">
        <v>167</v>
      </c>
      <c r="W55" s="17" t="s">
        <v>432</v>
      </c>
      <c r="X55" s="18" t="s">
        <v>98</v>
      </c>
      <c r="Y55" s="18">
        <v>54</v>
      </c>
    </row>
    <row r="56" spans="1:25">
      <c r="A56" s="3" t="s">
        <v>701</v>
      </c>
      <c r="B56" s="121" t="s">
        <v>702</v>
      </c>
      <c r="D56" s="17" t="s">
        <v>12</v>
      </c>
      <c r="F56" s="17" t="s">
        <v>433</v>
      </c>
      <c r="G56" s="19" t="s">
        <v>100</v>
      </c>
      <c r="H56" s="18">
        <v>1300</v>
      </c>
      <c r="J56" s="11"/>
      <c r="P56" s="11"/>
      <c r="R56" t="s">
        <v>168</v>
      </c>
      <c r="W56" s="17" t="s">
        <v>433</v>
      </c>
      <c r="X56" s="18" t="s">
        <v>98</v>
      </c>
      <c r="Y56" s="18">
        <v>70</v>
      </c>
    </row>
    <row r="57" spans="1:25">
      <c r="A57" s="3" t="s">
        <v>703</v>
      </c>
      <c r="B57" s="121" t="s">
        <v>704</v>
      </c>
      <c r="D57" s="17" t="s">
        <v>51</v>
      </c>
      <c r="F57" s="17" t="s">
        <v>434</v>
      </c>
      <c r="G57" s="19" t="s">
        <v>98</v>
      </c>
      <c r="H57" s="18">
        <v>100</v>
      </c>
      <c r="J57" s="11"/>
      <c r="L57" s="7"/>
      <c r="P57" s="11"/>
      <c r="R57" t="s">
        <v>169</v>
      </c>
      <c r="W57" s="17" t="s">
        <v>434</v>
      </c>
      <c r="X57" s="18" t="s">
        <v>98</v>
      </c>
      <c r="Y57" s="18">
        <v>75</v>
      </c>
    </row>
    <row r="58" spans="1:25" ht="30">
      <c r="A58" s="3" t="s">
        <v>705</v>
      </c>
      <c r="B58" s="121" t="s">
        <v>706</v>
      </c>
      <c r="D58" s="17" t="s">
        <v>52</v>
      </c>
      <c r="F58" s="17" t="s">
        <v>65</v>
      </c>
      <c r="G58" s="18" t="s">
        <v>98</v>
      </c>
      <c r="H58" s="18">
        <v>80</v>
      </c>
      <c r="J58" s="11"/>
      <c r="P58" s="11"/>
      <c r="R58" t="s">
        <v>170</v>
      </c>
      <c r="W58" s="17" t="s">
        <v>65</v>
      </c>
      <c r="X58" s="18" t="s">
        <v>98</v>
      </c>
      <c r="Y58" s="18">
        <v>69</v>
      </c>
    </row>
    <row r="59" spans="1:25">
      <c r="D59" s="17" t="s">
        <v>53</v>
      </c>
      <c r="F59" s="17" t="s">
        <v>435</v>
      </c>
      <c r="G59" s="18" t="s">
        <v>98</v>
      </c>
      <c r="H59" s="18">
        <v>130</v>
      </c>
      <c r="J59" s="11"/>
      <c r="P59" s="11"/>
      <c r="R59" t="s">
        <v>171</v>
      </c>
      <c r="W59" s="17" t="s">
        <v>435</v>
      </c>
      <c r="X59" s="18" t="s">
        <v>98</v>
      </c>
      <c r="Y59" s="18">
        <v>59</v>
      </c>
    </row>
    <row r="60" spans="1:25">
      <c r="D60" s="17" t="s">
        <v>14</v>
      </c>
      <c r="F60" s="17" t="s">
        <v>436</v>
      </c>
      <c r="G60" s="18" t="s">
        <v>98</v>
      </c>
      <c r="H60" s="18">
        <v>120</v>
      </c>
      <c r="J60" s="11"/>
      <c r="P60" s="11"/>
      <c r="R60" t="s">
        <v>172</v>
      </c>
      <c r="W60" s="17" t="s">
        <v>436</v>
      </c>
      <c r="X60" s="18" t="s">
        <v>98</v>
      </c>
      <c r="Y60" s="18">
        <v>60</v>
      </c>
    </row>
    <row r="61" spans="1:25">
      <c r="D61" s="17" t="s">
        <v>54</v>
      </c>
      <c r="F61" s="17" t="s">
        <v>437</v>
      </c>
      <c r="G61" s="18" t="s">
        <v>98</v>
      </c>
      <c r="H61" s="18">
        <v>155</v>
      </c>
      <c r="J61" s="11"/>
      <c r="L61" s="7"/>
      <c r="P61" s="11"/>
      <c r="R61" t="s">
        <v>173</v>
      </c>
      <c r="W61" s="17" t="s">
        <v>437</v>
      </c>
      <c r="X61" s="18" t="s">
        <v>98</v>
      </c>
      <c r="Y61" s="18">
        <v>68</v>
      </c>
    </row>
    <row r="62" spans="1:25">
      <c r="F62" s="17" t="s">
        <v>438</v>
      </c>
      <c r="G62" s="18" t="s">
        <v>99</v>
      </c>
      <c r="H62" s="18">
        <v>130</v>
      </c>
      <c r="J62" s="11"/>
      <c r="P62" s="11"/>
      <c r="R62" t="s">
        <v>174</v>
      </c>
      <c r="W62" s="17" t="s">
        <v>438</v>
      </c>
      <c r="X62" s="18" t="s">
        <v>98</v>
      </c>
      <c r="Y62" s="18">
        <v>65</v>
      </c>
    </row>
    <row r="63" spans="1:25">
      <c r="F63" s="17" t="s">
        <v>439</v>
      </c>
      <c r="G63" s="18" t="s">
        <v>98</v>
      </c>
      <c r="H63" s="18">
        <v>130</v>
      </c>
      <c r="J63" s="11"/>
      <c r="P63" s="11"/>
      <c r="R63" t="s">
        <v>205</v>
      </c>
      <c r="W63" s="17" t="s">
        <v>439</v>
      </c>
      <c r="X63" s="18" t="s">
        <v>98</v>
      </c>
      <c r="Y63" s="18">
        <v>57</v>
      </c>
    </row>
    <row r="64" spans="1:25">
      <c r="F64" s="17" t="s">
        <v>440</v>
      </c>
      <c r="G64" s="18" t="s">
        <v>98</v>
      </c>
      <c r="H64" s="18">
        <v>100</v>
      </c>
      <c r="J64" s="11"/>
      <c r="L64" s="8"/>
      <c r="P64" s="11"/>
      <c r="R64" t="s">
        <v>175</v>
      </c>
      <c r="W64" s="17" t="s">
        <v>440</v>
      </c>
      <c r="X64" s="18" t="s">
        <v>98</v>
      </c>
      <c r="Y64" s="18">
        <v>70</v>
      </c>
    </row>
    <row r="65" spans="6:25">
      <c r="F65" s="17" t="s">
        <v>441</v>
      </c>
      <c r="G65" s="18" t="s">
        <v>98</v>
      </c>
      <c r="H65" s="18">
        <v>100</v>
      </c>
      <c r="J65" s="11"/>
      <c r="L65" s="8"/>
      <c r="P65" s="11"/>
      <c r="R65" t="s">
        <v>176</v>
      </c>
      <c r="W65" s="17" t="s">
        <v>441</v>
      </c>
      <c r="X65" s="18" t="s">
        <v>98</v>
      </c>
      <c r="Y65" s="18">
        <v>62</v>
      </c>
    </row>
    <row r="66" spans="6:25">
      <c r="F66" s="17" t="s">
        <v>442</v>
      </c>
      <c r="G66" s="18" t="s">
        <v>98</v>
      </c>
      <c r="H66" s="18">
        <v>110</v>
      </c>
      <c r="J66" s="11"/>
      <c r="P66" s="11"/>
      <c r="R66" t="s">
        <v>177</v>
      </c>
      <c r="W66" s="17" t="s">
        <v>442</v>
      </c>
      <c r="X66" s="18" t="s">
        <v>98</v>
      </c>
      <c r="Y66" s="18">
        <v>69</v>
      </c>
    </row>
    <row r="67" spans="6:25">
      <c r="F67" s="17" t="s">
        <v>443</v>
      </c>
      <c r="G67" s="18" t="s">
        <v>98</v>
      </c>
      <c r="H67" s="18">
        <v>60</v>
      </c>
      <c r="J67" s="11"/>
      <c r="P67" s="11"/>
      <c r="R67" t="s">
        <v>178</v>
      </c>
      <c r="W67" s="17" t="s">
        <v>443</v>
      </c>
      <c r="X67" s="18" t="s">
        <v>98</v>
      </c>
      <c r="Y67" s="18">
        <v>62</v>
      </c>
    </row>
    <row r="68" spans="6:25">
      <c r="F68" s="17" t="s">
        <v>444</v>
      </c>
      <c r="G68" s="18" t="s">
        <v>98</v>
      </c>
      <c r="H68" s="18">
        <v>100</v>
      </c>
      <c r="J68" s="11"/>
      <c r="P68" s="11"/>
      <c r="R68" t="s">
        <v>179</v>
      </c>
      <c r="W68" s="17" t="s">
        <v>444</v>
      </c>
      <c r="X68" s="18" t="s">
        <v>98</v>
      </c>
      <c r="Y68" s="18">
        <v>81</v>
      </c>
    </row>
    <row r="69" spans="6:25">
      <c r="F69" s="17" t="s">
        <v>445</v>
      </c>
      <c r="G69" s="18" t="s">
        <v>98</v>
      </c>
      <c r="H69" s="18">
        <v>110</v>
      </c>
      <c r="J69" s="11"/>
      <c r="P69" s="11"/>
      <c r="R69" t="s">
        <v>180</v>
      </c>
      <c r="W69" s="17" t="s">
        <v>445</v>
      </c>
      <c r="X69" s="18" t="s">
        <v>98</v>
      </c>
      <c r="Y69" s="18">
        <v>62</v>
      </c>
    </row>
    <row r="70" spans="6:25">
      <c r="F70" s="17" t="s">
        <v>446</v>
      </c>
      <c r="G70" s="18" t="s">
        <v>99</v>
      </c>
      <c r="H70" s="18">
        <v>150</v>
      </c>
      <c r="J70" s="11"/>
      <c r="P70" s="11"/>
      <c r="R70" t="s">
        <v>181</v>
      </c>
      <c r="W70" s="17" t="s">
        <v>446</v>
      </c>
      <c r="X70" s="18" t="s">
        <v>98</v>
      </c>
      <c r="Y70" s="18">
        <v>65</v>
      </c>
    </row>
    <row r="71" spans="6:25">
      <c r="F71" s="17" t="s">
        <v>447</v>
      </c>
      <c r="G71" s="18" t="s">
        <v>98</v>
      </c>
      <c r="H71" s="18">
        <v>160</v>
      </c>
      <c r="J71" s="11"/>
      <c r="P71" s="11"/>
      <c r="R71" t="s">
        <v>182</v>
      </c>
      <c r="W71" s="17" t="s">
        <v>447</v>
      </c>
      <c r="X71" s="18" t="s">
        <v>98</v>
      </c>
      <c r="Y71" s="18">
        <v>70</v>
      </c>
    </row>
    <row r="72" spans="6:25">
      <c r="F72" s="17" t="s">
        <v>448</v>
      </c>
      <c r="G72" s="18" t="s">
        <v>99</v>
      </c>
      <c r="H72" s="18">
        <v>140</v>
      </c>
      <c r="J72" s="11"/>
      <c r="P72" s="11"/>
      <c r="R72" t="s">
        <v>183</v>
      </c>
      <c r="W72" s="17" t="s">
        <v>448</v>
      </c>
      <c r="X72" s="18" t="s">
        <v>98</v>
      </c>
      <c r="Y72" s="18">
        <v>62</v>
      </c>
    </row>
    <row r="73" spans="6:25">
      <c r="F73" s="17" t="s">
        <v>449</v>
      </c>
      <c r="G73" s="18" t="s">
        <v>99</v>
      </c>
      <c r="H73" s="18">
        <v>150</v>
      </c>
      <c r="J73" s="11"/>
      <c r="P73" s="11"/>
      <c r="R73" t="s">
        <v>184</v>
      </c>
      <c r="W73" s="17" t="s">
        <v>449</v>
      </c>
      <c r="X73" s="18" t="s">
        <v>98</v>
      </c>
      <c r="Y73" s="18">
        <v>65</v>
      </c>
    </row>
    <row r="74" spans="6:25">
      <c r="F74" s="17" t="s">
        <v>450</v>
      </c>
      <c r="G74" s="18" t="s">
        <v>98</v>
      </c>
      <c r="H74" s="18">
        <v>100</v>
      </c>
      <c r="J74" s="11"/>
      <c r="P74" s="11"/>
      <c r="R74" t="s">
        <v>185</v>
      </c>
      <c r="W74" s="17" t="s">
        <v>450</v>
      </c>
      <c r="X74" s="18" t="s">
        <v>98</v>
      </c>
      <c r="Y74" s="18">
        <v>66</v>
      </c>
    </row>
    <row r="75" spans="6:25">
      <c r="F75" s="17" t="s">
        <v>451</v>
      </c>
      <c r="G75" s="18" t="s">
        <v>98</v>
      </c>
      <c r="H75" s="18">
        <v>70</v>
      </c>
      <c r="J75" s="11"/>
      <c r="P75" s="11"/>
      <c r="R75" t="s">
        <v>186</v>
      </c>
      <c r="W75" s="17" t="s">
        <v>451</v>
      </c>
      <c r="X75" s="18" t="s">
        <v>98</v>
      </c>
      <c r="Y75" s="18">
        <v>64</v>
      </c>
    </row>
    <row r="76" spans="6:25">
      <c r="F76" s="17" t="s">
        <v>591</v>
      </c>
      <c r="G76" s="18" t="s">
        <v>98</v>
      </c>
      <c r="H76" s="18">
        <v>100</v>
      </c>
      <c r="J76" s="11"/>
      <c r="P76" s="11"/>
      <c r="R76" t="s">
        <v>187</v>
      </c>
      <c r="W76" s="17" t="s">
        <v>599</v>
      </c>
      <c r="X76" s="18" t="s">
        <v>98</v>
      </c>
      <c r="Y76" s="18">
        <v>55</v>
      </c>
    </row>
    <row r="77" spans="6:25">
      <c r="F77" s="17" t="s">
        <v>452</v>
      </c>
      <c r="G77" s="18" t="s">
        <v>98</v>
      </c>
      <c r="H77" s="18">
        <v>70</v>
      </c>
      <c r="J77" s="11"/>
      <c r="P77" s="11"/>
      <c r="R77" t="s">
        <v>206</v>
      </c>
      <c r="W77" s="17" t="s">
        <v>452</v>
      </c>
      <c r="X77" s="18" t="s">
        <v>98</v>
      </c>
      <c r="Y77" s="18">
        <v>55</v>
      </c>
    </row>
    <row r="78" spans="6:25">
      <c r="F78" s="17" t="s">
        <v>453</v>
      </c>
      <c r="G78" s="19" t="s">
        <v>98</v>
      </c>
      <c r="H78" s="18">
        <v>130</v>
      </c>
      <c r="J78" s="11"/>
      <c r="P78" s="11"/>
      <c r="R78" t="s">
        <v>188</v>
      </c>
      <c r="W78" s="17" t="s">
        <v>453</v>
      </c>
      <c r="X78" s="18" t="s">
        <v>98</v>
      </c>
      <c r="Y78" s="18">
        <v>69</v>
      </c>
    </row>
    <row r="79" spans="6:25">
      <c r="F79" s="17" t="s">
        <v>454</v>
      </c>
      <c r="G79" s="18" t="s">
        <v>98</v>
      </c>
      <c r="H79" s="18">
        <v>120</v>
      </c>
      <c r="J79" s="11"/>
      <c r="M79" s="7"/>
      <c r="N79" s="7"/>
      <c r="P79" s="11"/>
      <c r="R79" t="s">
        <v>189</v>
      </c>
      <c r="W79" s="17" t="s">
        <v>454</v>
      </c>
      <c r="X79" s="18" t="s">
        <v>98</v>
      </c>
      <c r="Y79" s="18">
        <v>68</v>
      </c>
    </row>
    <row r="80" spans="6:25">
      <c r="F80" s="17" t="s">
        <v>455</v>
      </c>
      <c r="G80" s="18" t="s">
        <v>98</v>
      </c>
      <c r="H80" s="18">
        <v>100</v>
      </c>
      <c r="J80" s="11"/>
      <c r="P80" s="11"/>
      <c r="R80" t="s">
        <v>190</v>
      </c>
      <c r="W80" s="17" t="s">
        <v>455</v>
      </c>
      <c r="X80" s="18" t="s">
        <v>98</v>
      </c>
      <c r="Y80" s="18">
        <v>69</v>
      </c>
    </row>
    <row r="81" spans="6:25">
      <c r="F81" s="17" t="s">
        <v>456</v>
      </c>
      <c r="G81" s="18" t="s">
        <v>98</v>
      </c>
      <c r="H81" s="18">
        <v>130</v>
      </c>
      <c r="J81" s="11"/>
      <c r="P81" s="11"/>
      <c r="R81" t="s">
        <v>191</v>
      </c>
      <c r="W81" s="17" t="s">
        <v>456</v>
      </c>
      <c r="X81" s="18" t="s">
        <v>98</v>
      </c>
      <c r="Y81" s="18">
        <v>62</v>
      </c>
    </row>
    <row r="82" spans="6:25">
      <c r="F82" s="17" t="s">
        <v>457</v>
      </c>
      <c r="G82" s="18" t="s">
        <v>98</v>
      </c>
      <c r="H82" s="18">
        <v>120</v>
      </c>
      <c r="J82" s="11"/>
      <c r="P82" s="11"/>
      <c r="R82" t="s">
        <v>192</v>
      </c>
      <c r="W82" s="17" t="s">
        <v>457</v>
      </c>
      <c r="X82" s="18" t="s">
        <v>98</v>
      </c>
      <c r="Y82" s="18">
        <v>58</v>
      </c>
    </row>
    <row r="83" spans="6:25">
      <c r="F83" s="17" t="s">
        <v>458</v>
      </c>
      <c r="G83" s="18" t="s">
        <v>98</v>
      </c>
      <c r="H83" s="18">
        <v>120</v>
      </c>
      <c r="J83" s="11"/>
      <c r="M83" s="7"/>
      <c r="N83" s="7"/>
      <c r="P83" s="11"/>
      <c r="R83" t="s">
        <v>193</v>
      </c>
      <c r="W83" s="17" t="s">
        <v>458</v>
      </c>
      <c r="X83" s="18" t="s">
        <v>98</v>
      </c>
      <c r="Y83" s="18">
        <v>66</v>
      </c>
    </row>
    <row r="84" spans="6:25">
      <c r="F84" s="17" t="s">
        <v>459</v>
      </c>
      <c r="G84" s="18" t="s">
        <v>98</v>
      </c>
      <c r="H84" s="18">
        <v>140</v>
      </c>
      <c r="J84" s="11"/>
      <c r="P84" s="11"/>
      <c r="R84" t="s">
        <v>194</v>
      </c>
      <c r="W84" s="17" t="s">
        <v>459</v>
      </c>
      <c r="X84" s="18" t="s">
        <v>98</v>
      </c>
      <c r="Y84" s="18">
        <v>59</v>
      </c>
    </row>
    <row r="85" spans="6:25">
      <c r="F85" s="17" t="s">
        <v>592</v>
      </c>
      <c r="G85" s="19" t="s">
        <v>98</v>
      </c>
      <c r="H85" s="18">
        <v>100</v>
      </c>
      <c r="J85" s="11"/>
      <c r="P85" s="11"/>
      <c r="R85" t="s">
        <v>195</v>
      </c>
      <c r="W85" s="17" t="s">
        <v>592</v>
      </c>
      <c r="X85" s="18" t="s">
        <v>98</v>
      </c>
      <c r="Y85" s="18">
        <v>56</v>
      </c>
    </row>
    <row r="86" spans="6:25">
      <c r="F86" s="17" t="s">
        <v>460</v>
      </c>
      <c r="G86" s="19" t="s">
        <v>98</v>
      </c>
      <c r="H86" s="18">
        <v>70</v>
      </c>
      <c r="J86" s="11"/>
      <c r="M86" s="8"/>
      <c r="N86" s="8"/>
      <c r="P86" s="11"/>
      <c r="R86" t="s">
        <v>196</v>
      </c>
      <c r="W86" s="17" t="s">
        <v>460</v>
      </c>
      <c r="X86" s="18" t="s">
        <v>98</v>
      </c>
      <c r="Y86" s="18">
        <v>56</v>
      </c>
    </row>
    <row r="87" spans="6:25">
      <c r="F87" s="17" t="s">
        <v>461</v>
      </c>
      <c r="G87" s="19" t="s">
        <v>98</v>
      </c>
      <c r="H87" s="18">
        <v>130</v>
      </c>
      <c r="J87" s="11"/>
      <c r="M87" s="8"/>
      <c r="N87" s="8"/>
      <c r="P87" s="11"/>
      <c r="R87" t="s">
        <v>197</v>
      </c>
      <c r="W87" s="17" t="s">
        <v>461</v>
      </c>
      <c r="X87" s="18" t="s">
        <v>98</v>
      </c>
      <c r="Y87" s="18">
        <v>75</v>
      </c>
    </row>
    <row r="88" spans="6:25">
      <c r="F88" s="17" t="s">
        <v>462</v>
      </c>
      <c r="G88" s="18" t="s">
        <v>98</v>
      </c>
      <c r="H88" s="18">
        <v>120</v>
      </c>
      <c r="J88" s="11"/>
      <c r="P88" s="11"/>
      <c r="R88" t="s">
        <v>198</v>
      </c>
      <c r="W88" s="17" t="s">
        <v>462</v>
      </c>
      <c r="X88" s="18" t="s">
        <v>98</v>
      </c>
      <c r="Y88" s="18">
        <v>67</v>
      </c>
    </row>
    <row r="89" spans="6:25">
      <c r="F89" s="17" t="s">
        <v>463</v>
      </c>
      <c r="G89" s="18" t="s">
        <v>98</v>
      </c>
      <c r="H89" s="18">
        <v>120</v>
      </c>
      <c r="J89" s="11"/>
      <c r="P89" s="11"/>
      <c r="R89" t="s">
        <v>199</v>
      </c>
      <c r="W89" s="17" t="s">
        <v>463</v>
      </c>
      <c r="X89" s="18" t="s">
        <v>98</v>
      </c>
      <c r="Y89" s="18">
        <v>67</v>
      </c>
    </row>
    <row r="90" spans="6:25">
      <c r="F90" s="17" t="s">
        <v>464</v>
      </c>
      <c r="G90" s="18" t="s">
        <v>98</v>
      </c>
      <c r="H90" s="18">
        <v>120</v>
      </c>
      <c r="J90" s="11"/>
      <c r="P90" s="11"/>
      <c r="R90" t="s">
        <v>200</v>
      </c>
      <c r="W90" s="17" t="s">
        <v>464</v>
      </c>
      <c r="X90" s="18" t="s">
        <v>98</v>
      </c>
      <c r="Y90" s="18">
        <v>67</v>
      </c>
    </row>
    <row r="91" spans="6:25">
      <c r="F91" s="17" t="s">
        <v>465</v>
      </c>
      <c r="G91" s="18" t="s">
        <v>98</v>
      </c>
      <c r="H91" s="18">
        <v>90</v>
      </c>
      <c r="J91" s="11"/>
      <c r="P91" s="11"/>
      <c r="R91" t="s">
        <v>201</v>
      </c>
      <c r="W91" s="17" t="s">
        <v>465</v>
      </c>
      <c r="X91" s="18" t="s">
        <v>98</v>
      </c>
      <c r="Y91" s="18">
        <v>65</v>
      </c>
    </row>
    <row r="92" spans="6:25" ht="24" customHeight="1">
      <c r="F92" s="17" t="s">
        <v>466</v>
      </c>
      <c r="G92" s="18" t="s">
        <v>98</v>
      </c>
      <c r="H92" s="18">
        <v>150</v>
      </c>
      <c r="J92" s="11"/>
      <c r="P92" s="11"/>
      <c r="R92" t="s">
        <v>202</v>
      </c>
      <c r="W92" s="17" t="s">
        <v>466</v>
      </c>
      <c r="X92" s="18" t="s">
        <v>98</v>
      </c>
      <c r="Y92" s="18">
        <v>86</v>
      </c>
    </row>
    <row r="93" spans="6:25">
      <c r="F93" s="17" t="s">
        <v>467</v>
      </c>
      <c r="G93" s="18" t="s">
        <v>98</v>
      </c>
      <c r="H93" s="18">
        <v>120</v>
      </c>
      <c r="J93" s="11"/>
      <c r="P93" s="11"/>
      <c r="W93" s="17" t="s">
        <v>467</v>
      </c>
      <c r="X93" s="18" t="s">
        <v>98</v>
      </c>
      <c r="Y93" s="18">
        <v>85</v>
      </c>
    </row>
    <row r="94" spans="6:25">
      <c r="F94" s="17" t="s">
        <v>468</v>
      </c>
      <c r="G94" s="18" t="s">
        <v>98</v>
      </c>
      <c r="H94" s="18">
        <v>100</v>
      </c>
      <c r="J94" s="11"/>
      <c r="P94" s="11"/>
      <c r="W94" s="17" t="s">
        <v>468</v>
      </c>
      <c r="X94" s="18" t="s">
        <v>98</v>
      </c>
      <c r="Y94" s="18">
        <v>76</v>
      </c>
    </row>
    <row r="95" spans="6:25" ht="46.5" customHeight="1">
      <c r="F95" s="17" t="s">
        <v>469</v>
      </c>
      <c r="G95" s="18" t="s">
        <v>98</v>
      </c>
      <c r="H95" s="18">
        <v>170</v>
      </c>
      <c r="J95" s="11"/>
      <c r="P95" s="11"/>
      <c r="W95" s="17" t="s">
        <v>469</v>
      </c>
      <c r="X95" s="18" t="s">
        <v>98</v>
      </c>
      <c r="Y95" s="18">
        <v>65</v>
      </c>
    </row>
    <row r="96" spans="6:25">
      <c r="F96" s="17" t="s">
        <v>470</v>
      </c>
      <c r="G96" s="18" t="s">
        <v>98</v>
      </c>
      <c r="H96" s="18">
        <v>180</v>
      </c>
      <c r="J96" s="11"/>
      <c r="P96" s="11"/>
      <c r="W96" s="17" t="s">
        <v>470</v>
      </c>
      <c r="X96" s="18" t="s">
        <v>98</v>
      </c>
      <c r="Y96" s="18">
        <v>66</v>
      </c>
    </row>
    <row r="97" spans="1:25">
      <c r="F97" s="17" t="s">
        <v>471</v>
      </c>
      <c r="G97" s="18" t="s">
        <v>98</v>
      </c>
      <c r="H97" s="18">
        <v>90</v>
      </c>
      <c r="J97" s="11"/>
      <c r="P97" s="11"/>
      <c r="W97" s="17" t="s">
        <v>471</v>
      </c>
      <c r="X97" s="18" t="s">
        <v>98</v>
      </c>
      <c r="Y97" s="18">
        <v>63</v>
      </c>
    </row>
    <row r="98" spans="1:25">
      <c r="F98" s="17" t="s">
        <v>472</v>
      </c>
      <c r="G98" s="18" t="s">
        <v>98</v>
      </c>
      <c r="H98" s="18">
        <v>110</v>
      </c>
      <c r="J98" s="11"/>
      <c r="P98" s="11"/>
      <c r="W98" s="17" t="s">
        <v>472</v>
      </c>
      <c r="X98" s="18" t="s">
        <v>98</v>
      </c>
      <c r="Y98" s="18">
        <v>74</v>
      </c>
    </row>
    <row r="99" spans="1:25">
      <c r="F99" s="17" t="s">
        <v>473</v>
      </c>
      <c r="G99" s="18" t="s">
        <v>98</v>
      </c>
      <c r="H99" s="18">
        <v>100</v>
      </c>
      <c r="J99" s="11"/>
      <c r="P99" s="11"/>
      <c r="W99" s="17" t="s">
        <v>473</v>
      </c>
      <c r="X99" s="18" t="s">
        <v>98</v>
      </c>
      <c r="Y99" s="18">
        <v>65</v>
      </c>
    </row>
    <row r="100" spans="1:25">
      <c r="F100" s="17" t="s">
        <v>474</v>
      </c>
      <c r="G100" s="19" t="s">
        <v>98</v>
      </c>
      <c r="H100" s="18">
        <v>120</v>
      </c>
      <c r="J100" s="11"/>
      <c r="P100" s="11"/>
      <c r="W100" s="17" t="s">
        <v>474</v>
      </c>
      <c r="X100" s="18" t="s">
        <v>98</v>
      </c>
      <c r="Y100" s="18">
        <v>59</v>
      </c>
    </row>
    <row r="101" spans="1:25">
      <c r="F101" s="17" t="s">
        <v>475</v>
      </c>
      <c r="G101" s="19" t="s">
        <v>98</v>
      </c>
      <c r="H101" s="18">
        <v>100</v>
      </c>
      <c r="J101" s="11"/>
      <c r="O101" s="7"/>
      <c r="P101" s="11"/>
      <c r="W101" s="17" t="s">
        <v>475</v>
      </c>
      <c r="X101" s="18" t="s">
        <v>98</v>
      </c>
      <c r="Y101" s="18">
        <v>64</v>
      </c>
    </row>
    <row r="102" spans="1:25" s="7" customFormat="1">
      <c r="A102" s="5"/>
      <c r="B102" s="6"/>
      <c r="D102" s="10"/>
      <c r="F102" s="17" t="s">
        <v>593</v>
      </c>
      <c r="G102" s="18" t="s">
        <v>98</v>
      </c>
      <c r="H102" s="18">
        <v>120</v>
      </c>
      <c r="J102" s="11"/>
      <c r="L102"/>
      <c r="M102"/>
      <c r="N102"/>
      <c r="O102"/>
      <c r="P102" s="11"/>
      <c r="W102" s="17" t="s">
        <v>593</v>
      </c>
      <c r="X102" s="18" t="s">
        <v>98</v>
      </c>
      <c r="Y102" s="18">
        <v>55</v>
      </c>
    </row>
    <row r="103" spans="1:25">
      <c r="F103" s="17" t="s">
        <v>476</v>
      </c>
      <c r="G103" s="18" t="s">
        <v>98</v>
      </c>
      <c r="H103" s="18">
        <v>65</v>
      </c>
      <c r="J103" s="11"/>
      <c r="P103" s="11"/>
      <c r="W103" s="17" t="s">
        <v>476</v>
      </c>
      <c r="X103" s="18" t="s">
        <v>98</v>
      </c>
      <c r="Y103" s="18">
        <v>55</v>
      </c>
    </row>
    <row r="104" spans="1:25">
      <c r="F104" s="17" t="s">
        <v>477</v>
      </c>
      <c r="G104" s="18" t="s">
        <v>98</v>
      </c>
      <c r="H104" s="18">
        <v>100</v>
      </c>
      <c r="J104" s="11"/>
      <c r="P104" s="11"/>
      <c r="W104" s="17" t="s">
        <v>477</v>
      </c>
      <c r="X104" s="18" t="s">
        <v>98</v>
      </c>
      <c r="Y104" s="18">
        <v>61</v>
      </c>
    </row>
    <row r="105" spans="1:25">
      <c r="F105" s="17" t="s">
        <v>478</v>
      </c>
      <c r="G105" s="18" t="s">
        <v>98</v>
      </c>
      <c r="H105" s="18">
        <v>115</v>
      </c>
      <c r="I105" s="7"/>
      <c r="J105" s="11"/>
      <c r="O105" s="7"/>
      <c r="P105" s="11"/>
      <c r="W105" s="17" t="s">
        <v>478</v>
      </c>
      <c r="X105" s="18" t="s">
        <v>98</v>
      </c>
      <c r="Y105" s="18">
        <v>78</v>
      </c>
    </row>
    <row r="106" spans="1:25" s="7" customFormat="1">
      <c r="A106" s="5"/>
      <c r="B106" s="6"/>
      <c r="D106" s="10"/>
      <c r="F106" s="17" t="s">
        <v>479</v>
      </c>
      <c r="G106" s="18" t="s">
        <v>98</v>
      </c>
      <c r="H106" s="18">
        <v>60</v>
      </c>
      <c r="I106"/>
      <c r="J106" s="11"/>
      <c r="L106"/>
      <c r="M106"/>
      <c r="N106"/>
      <c r="O106"/>
      <c r="P106" s="11"/>
      <c r="W106" s="17" t="s">
        <v>479</v>
      </c>
      <c r="X106" s="18" t="s">
        <v>98</v>
      </c>
      <c r="Y106" s="18">
        <v>73</v>
      </c>
    </row>
    <row r="107" spans="1:25">
      <c r="F107" s="17" t="s">
        <v>480</v>
      </c>
      <c r="G107" s="18" t="s">
        <v>98</v>
      </c>
      <c r="H107" s="18">
        <v>100</v>
      </c>
      <c r="J107" s="11"/>
      <c r="P107" s="11"/>
      <c r="W107" s="17" t="s">
        <v>480</v>
      </c>
      <c r="X107" s="18" t="s">
        <v>98</v>
      </c>
      <c r="Y107" s="18">
        <v>70</v>
      </c>
    </row>
    <row r="108" spans="1:25">
      <c r="F108" s="17" t="s">
        <v>594</v>
      </c>
      <c r="G108" s="19" t="s">
        <v>98</v>
      </c>
      <c r="H108" s="18">
        <v>130</v>
      </c>
      <c r="I108" s="8"/>
      <c r="J108" s="11"/>
      <c r="O108" s="8"/>
      <c r="P108" s="11"/>
      <c r="W108" s="17" t="s">
        <v>594</v>
      </c>
      <c r="X108" s="18" t="s">
        <v>98</v>
      </c>
      <c r="Y108" s="18">
        <v>57</v>
      </c>
    </row>
    <row r="109" spans="1:25" s="8" customFormat="1">
      <c r="A109" s="5"/>
      <c r="B109" s="6"/>
      <c r="D109" s="10"/>
      <c r="F109" s="17" t="s">
        <v>326</v>
      </c>
      <c r="G109" s="19" t="s">
        <v>98</v>
      </c>
      <c r="H109" s="18">
        <v>115</v>
      </c>
      <c r="J109" s="11"/>
      <c r="L109"/>
      <c r="M109"/>
      <c r="N109"/>
      <c r="P109" s="11"/>
      <c r="W109" s="17" t="s">
        <v>326</v>
      </c>
      <c r="X109" s="18" t="s">
        <v>98</v>
      </c>
      <c r="Y109" s="18">
        <v>57</v>
      </c>
    </row>
    <row r="110" spans="1:25" s="8" customFormat="1">
      <c r="A110" s="5"/>
      <c r="B110" s="6"/>
      <c r="D110" s="10"/>
      <c r="F110" s="17" t="s">
        <v>481</v>
      </c>
      <c r="G110" s="18" t="s">
        <v>98</v>
      </c>
      <c r="H110" s="18">
        <v>150</v>
      </c>
      <c r="I110"/>
      <c r="J110" s="11"/>
      <c r="L110"/>
      <c r="M110"/>
      <c r="N110"/>
      <c r="O110"/>
      <c r="P110" s="11"/>
      <c r="W110" s="17" t="s">
        <v>481</v>
      </c>
      <c r="X110" s="18" t="s">
        <v>98</v>
      </c>
      <c r="Y110" s="18">
        <v>71</v>
      </c>
    </row>
    <row r="111" spans="1:25">
      <c r="F111" s="17" t="s">
        <v>482</v>
      </c>
      <c r="G111" s="18" t="s">
        <v>99</v>
      </c>
      <c r="H111" s="18">
        <v>90</v>
      </c>
      <c r="J111" s="11"/>
      <c r="P111" s="11"/>
      <c r="W111" s="17" t="s">
        <v>482</v>
      </c>
      <c r="X111" s="18" t="s">
        <v>98</v>
      </c>
      <c r="Y111" s="18">
        <v>61</v>
      </c>
    </row>
    <row r="112" spans="1:25">
      <c r="F112" s="17" t="s">
        <v>483</v>
      </c>
      <c r="G112" s="18" t="s">
        <v>98</v>
      </c>
      <c r="H112" s="18">
        <v>100</v>
      </c>
      <c r="J112" s="11"/>
      <c r="P112" s="11"/>
      <c r="W112" s="17" t="s">
        <v>483</v>
      </c>
      <c r="X112" s="18" t="s">
        <v>98</v>
      </c>
      <c r="Y112" s="18">
        <v>63</v>
      </c>
    </row>
    <row r="113" spans="6:25">
      <c r="F113" s="17" t="s">
        <v>484</v>
      </c>
      <c r="G113" s="18" t="s">
        <v>98</v>
      </c>
      <c r="H113" s="18">
        <v>120</v>
      </c>
      <c r="J113" s="11"/>
      <c r="P113" s="11"/>
      <c r="W113" s="17" t="s">
        <v>484</v>
      </c>
      <c r="X113" s="18" t="s">
        <v>98</v>
      </c>
      <c r="Y113" s="18">
        <v>67</v>
      </c>
    </row>
    <row r="114" spans="6:25">
      <c r="F114" s="17" t="s">
        <v>485</v>
      </c>
      <c r="G114" s="18" t="s">
        <v>98</v>
      </c>
      <c r="H114" s="18">
        <v>120</v>
      </c>
      <c r="J114" s="11"/>
      <c r="P114" s="11"/>
      <c r="W114" s="17" t="s">
        <v>485</v>
      </c>
      <c r="X114" s="18" t="s">
        <v>98</v>
      </c>
      <c r="Y114" s="18">
        <v>64</v>
      </c>
    </row>
    <row r="115" spans="6:25">
      <c r="F115" s="17" t="s">
        <v>486</v>
      </c>
      <c r="G115" s="18" t="s">
        <v>98</v>
      </c>
      <c r="H115" s="18">
        <v>100</v>
      </c>
      <c r="J115" s="11"/>
      <c r="P115" s="11"/>
      <c r="W115" s="17" t="s">
        <v>486</v>
      </c>
      <c r="X115" s="18" t="s">
        <v>98</v>
      </c>
      <c r="Y115" s="18">
        <v>67</v>
      </c>
    </row>
    <row r="116" spans="6:25">
      <c r="F116" s="17" t="s">
        <v>487</v>
      </c>
      <c r="G116" s="18" t="s">
        <v>98</v>
      </c>
      <c r="H116" s="18">
        <v>150</v>
      </c>
      <c r="J116" s="11"/>
      <c r="P116" s="11"/>
      <c r="W116" s="17" t="s">
        <v>487</v>
      </c>
      <c r="X116" s="18" t="s">
        <v>98</v>
      </c>
      <c r="Y116" s="18">
        <v>60</v>
      </c>
    </row>
    <row r="117" spans="6:25">
      <c r="F117" s="17" t="s">
        <v>488</v>
      </c>
      <c r="G117" s="18" t="s">
        <v>98</v>
      </c>
      <c r="H117" s="18">
        <v>90</v>
      </c>
      <c r="J117" s="11"/>
      <c r="P117" s="11"/>
      <c r="W117" s="17" t="s">
        <v>488</v>
      </c>
      <c r="X117" s="18" t="s">
        <v>98</v>
      </c>
      <c r="Y117" s="18">
        <v>66</v>
      </c>
    </row>
    <row r="118" spans="6:25">
      <c r="F118" s="17" t="s">
        <v>489</v>
      </c>
      <c r="G118" s="18" t="s">
        <v>98</v>
      </c>
      <c r="H118" s="18">
        <v>120</v>
      </c>
      <c r="J118" s="11"/>
      <c r="P118" s="11"/>
      <c r="W118" s="17" t="s">
        <v>489</v>
      </c>
      <c r="X118" s="18" t="s">
        <v>98</v>
      </c>
      <c r="Y118" s="18">
        <v>60</v>
      </c>
    </row>
    <row r="119" spans="6:25">
      <c r="F119" s="17" t="s">
        <v>490</v>
      </c>
      <c r="G119" s="18" t="s">
        <v>98</v>
      </c>
      <c r="H119" s="18">
        <v>140</v>
      </c>
      <c r="J119" s="11"/>
      <c r="P119" s="11"/>
      <c r="W119" s="17" t="s">
        <v>490</v>
      </c>
      <c r="X119" s="18" t="s">
        <v>98</v>
      </c>
      <c r="Y119" s="18">
        <v>70</v>
      </c>
    </row>
    <row r="120" spans="6:25">
      <c r="F120" s="17" t="s">
        <v>491</v>
      </c>
      <c r="G120" s="18" t="s">
        <v>98</v>
      </c>
      <c r="H120" s="18">
        <v>100</v>
      </c>
      <c r="J120" s="11"/>
      <c r="P120" s="11"/>
      <c r="W120" s="17" t="s">
        <v>491</v>
      </c>
      <c r="X120" s="18" t="s">
        <v>98</v>
      </c>
      <c r="Y120" s="18">
        <v>67</v>
      </c>
    </row>
    <row r="121" spans="6:25">
      <c r="F121" s="17" t="s">
        <v>492</v>
      </c>
      <c r="G121" s="18" t="s">
        <v>98</v>
      </c>
      <c r="H121" s="18">
        <v>100</v>
      </c>
      <c r="J121" s="11"/>
      <c r="P121" s="11"/>
      <c r="W121" s="17" t="s">
        <v>492</v>
      </c>
      <c r="X121" s="18" t="s">
        <v>98</v>
      </c>
      <c r="Y121" s="18">
        <v>61</v>
      </c>
    </row>
    <row r="122" spans="6:25">
      <c r="F122" s="17" t="s">
        <v>493</v>
      </c>
      <c r="G122" s="18" t="s">
        <v>98</v>
      </c>
      <c r="H122" s="18">
        <v>120</v>
      </c>
      <c r="J122" s="11"/>
      <c r="P122" s="11"/>
      <c r="W122" s="17" t="s">
        <v>493</v>
      </c>
      <c r="X122" s="18" t="s">
        <v>98</v>
      </c>
      <c r="Y122" s="18">
        <v>58</v>
      </c>
    </row>
    <row r="123" spans="6:25">
      <c r="F123" s="17" t="s">
        <v>494</v>
      </c>
      <c r="G123" s="18" t="s">
        <v>98</v>
      </c>
      <c r="H123" s="18">
        <v>100</v>
      </c>
      <c r="J123" s="11"/>
      <c r="P123" s="11"/>
      <c r="W123" s="17" t="s">
        <v>494</v>
      </c>
      <c r="X123" s="18" t="s">
        <v>98</v>
      </c>
      <c r="Y123" s="18">
        <v>64</v>
      </c>
    </row>
    <row r="124" spans="6:25">
      <c r="F124" s="17" t="s">
        <v>495</v>
      </c>
      <c r="G124" s="20" t="s">
        <v>98</v>
      </c>
      <c r="H124" s="18">
        <v>100</v>
      </c>
      <c r="J124" s="11"/>
      <c r="P124" s="11"/>
      <c r="W124" s="17" t="s">
        <v>495</v>
      </c>
      <c r="X124" s="18" t="s">
        <v>98</v>
      </c>
      <c r="Y124" s="18">
        <v>68</v>
      </c>
    </row>
    <row r="125" spans="6:25">
      <c r="F125" s="17" t="s">
        <v>595</v>
      </c>
      <c r="G125" s="20" t="s">
        <v>98</v>
      </c>
      <c r="H125" s="18">
        <v>90</v>
      </c>
      <c r="J125" s="11"/>
      <c r="P125" s="11"/>
      <c r="W125" s="17" t="s">
        <v>595</v>
      </c>
      <c r="X125" s="18" t="s">
        <v>98</v>
      </c>
      <c r="Y125" s="18">
        <v>53</v>
      </c>
    </row>
    <row r="126" spans="6:25">
      <c r="F126" s="17" t="s">
        <v>496</v>
      </c>
      <c r="G126" s="20" t="s">
        <v>98</v>
      </c>
      <c r="H126" s="18">
        <v>50</v>
      </c>
      <c r="J126" s="11"/>
      <c r="P126" s="11"/>
      <c r="W126" s="17" t="s">
        <v>496</v>
      </c>
      <c r="X126" s="18" t="s">
        <v>98</v>
      </c>
      <c r="Y126" s="18">
        <v>53</v>
      </c>
    </row>
    <row r="127" spans="6:25">
      <c r="F127" s="17" t="s">
        <v>497</v>
      </c>
      <c r="G127" s="18" t="s">
        <v>98</v>
      </c>
      <c r="H127" s="18">
        <v>150</v>
      </c>
      <c r="J127" s="11"/>
      <c r="P127" s="11"/>
      <c r="W127" s="17" t="s">
        <v>497</v>
      </c>
      <c r="X127" s="18" t="s">
        <v>98</v>
      </c>
      <c r="Y127" s="18">
        <v>65</v>
      </c>
    </row>
    <row r="128" spans="6:25">
      <c r="F128" s="17" t="s">
        <v>498</v>
      </c>
      <c r="G128" s="18" t="s">
        <v>98</v>
      </c>
      <c r="H128" s="18">
        <v>90</v>
      </c>
      <c r="J128" s="11"/>
      <c r="P128" s="11"/>
      <c r="W128" s="17" t="s">
        <v>498</v>
      </c>
      <c r="X128" s="18" t="s">
        <v>98</v>
      </c>
      <c r="Y128" s="18">
        <v>59</v>
      </c>
    </row>
    <row r="129" spans="6:25">
      <c r="F129" s="17" t="s">
        <v>499</v>
      </c>
      <c r="G129" s="18" t="s">
        <v>98</v>
      </c>
      <c r="H129" s="18">
        <v>80</v>
      </c>
      <c r="J129" s="11"/>
      <c r="P129" s="11"/>
      <c r="W129" s="17" t="s">
        <v>499</v>
      </c>
      <c r="X129" s="18" t="s">
        <v>98</v>
      </c>
      <c r="Y129" s="18">
        <v>65</v>
      </c>
    </row>
    <row r="130" spans="6:25">
      <c r="F130" s="17" t="s">
        <v>500</v>
      </c>
      <c r="G130" s="18" t="s">
        <v>98</v>
      </c>
      <c r="H130" s="18">
        <v>140</v>
      </c>
      <c r="J130" s="11"/>
      <c r="P130" s="11"/>
      <c r="W130" s="17" t="s">
        <v>500</v>
      </c>
      <c r="X130" s="18" t="s">
        <v>98</v>
      </c>
      <c r="Y130" s="18">
        <v>61</v>
      </c>
    </row>
    <row r="131" spans="6:25">
      <c r="F131" s="17" t="s">
        <v>501</v>
      </c>
      <c r="G131" s="18" t="s">
        <v>98</v>
      </c>
      <c r="H131" s="18">
        <v>130</v>
      </c>
      <c r="J131" s="11"/>
      <c r="P131" s="11"/>
      <c r="W131" s="17" t="s">
        <v>501</v>
      </c>
      <c r="X131" s="18" t="s">
        <v>98</v>
      </c>
      <c r="Y131" s="18">
        <v>60</v>
      </c>
    </row>
    <row r="132" spans="6:25">
      <c r="F132" s="17" t="s">
        <v>502</v>
      </c>
      <c r="G132" s="18" t="s">
        <v>98</v>
      </c>
      <c r="H132" s="18">
        <v>85</v>
      </c>
      <c r="J132" s="11"/>
      <c r="P132" s="11"/>
      <c r="W132" s="17" t="s">
        <v>502</v>
      </c>
      <c r="X132" s="18" t="s">
        <v>98</v>
      </c>
      <c r="Y132" s="18">
        <v>65</v>
      </c>
    </row>
    <row r="133" spans="6:25">
      <c r="F133" s="17" t="s">
        <v>503</v>
      </c>
      <c r="G133" s="18" t="s">
        <v>98</v>
      </c>
      <c r="H133" s="18">
        <v>150</v>
      </c>
      <c r="J133" s="11"/>
      <c r="P133" s="11"/>
      <c r="W133" s="17" t="s">
        <v>503</v>
      </c>
      <c r="X133" s="18" t="s">
        <v>98</v>
      </c>
      <c r="Y133" s="18">
        <v>78</v>
      </c>
    </row>
    <row r="134" spans="6:25">
      <c r="F134" s="17" t="s">
        <v>504</v>
      </c>
      <c r="G134" s="18" t="s">
        <v>98</v>
      </c>
      <c r="H134" s="18">
        <v>150</v>
      </c>
      <c r="J134" s="11"/>
      <c r="P134" s="11"/>
      <c r="W134" s="17" t="s">
        <v>504</v>
      </c>
      <c r="X134" s="18" t="s">
        <v>98</v>
      </c>
      <c r="Y134" s="18">
        <v>72</v>
      </c>
    </row>
    <row r="135" spans="6:25">
      <c r="F135" s="17" t="s">
        <v>505</v>
      </c>
      <c r="G135" s="18" t="s">
        <v>99</v>
      </c>
      <c r="H135" s="18">
        <v>200</v>
      </c>
      <c r="J135" s="11"/>
      <c r="P135" s="11"/>
      <c r="W135" s="17" t="s">
        <v>505</v>
      </c>
      <c r="X135" s="18" t="s">
        <v>98</v>
      </c>
      <c r="Y135" s="18">
        <v>65</v>
      </c>
    </row>
    <row r="136" spans="6:25">
      <c r="F136" s="17" t="s">
        <v>506</v>
      </c>
      <c r="G136" s="18" t="s">
        <v>98</v>
      </c>
      <c r="H136" s="18">
        <v>90</v>
      </c>
      <c r="J136" s="11"/>
      <c r="P136" s="11"/>
      <c r="W136" s="17" t="s">
        <v>506</v>
      </c>
      <c r="X136" s="18" t="s">
        <v>98</v>
      </c>
      <c r="Y136" s="18">
        <v>68</v>
      </c>
    </row>
    <row r="137" spans="6:25">
      <c r="F137" s="17" t="s">
        <v>507</v>
      </c>
      <c r="G137" s="18" t="s">
        <v>98</v>
      </c>
      <c r="H137" s="18">
        <v>130</v>
      </c>
      <c r="J137" s="11"/>
      <c r="P137" s="11"/>
      <c r="W137" s="17" t="s">
        <v>507</v>
      </c>
      <c r="X137" s="18" t="s">
        <v>98</v>
      </c>
      <c r="Y137" s="18">
        <v>65</v>
      </c>
    </row>
    <row r="138" spans="6:25">
      <c r="F138" s="17" t="s">
        <v>508</v>
      </c>
      <c r="G138" s="18" t="s">
        <v>98</v>
      </c>
      <c r="H138" s="18">
        <v>100</v>
      </c>
      <c r="J138" s="11"/>
      <c r="P138" s="11"/>
      <c r="W138" s="17" t="s">
        <v>508</v>
      </c>
      <c r="X138" s="18" t="s">
        <v>98</v>
      </c>
      <c r="Y138" s="18">
        <v>60</v>
      </c>
    </row>
    <row r="139" spans="6:25" ht="27">
      <c r="F139" s="17" t="s">
        <v>509</v>
      </c>
      <c r="G139" s="18" t="s">
        <v>327</v>
      </c>
      <c r="H139" s="44">
        <v>1055</v>
      </c>
      <c r="J139" s="11"/>
      <c r="P139" s="11"/>
      <c r="W139" s="17" t="s">
        <v>509</v>
      </c>
      <c r="X139" s="18" t="s">
        <v>98</v>
      </c>
      <c r="Y139" s="44">
        <v>79</v>
      </c>
    </row>
    <row r="140" spans="6:25">
      <c r="F140" s="17" t="s">
        <v>510</v>
      </c>
      <c r="G140" s="18" t="s">
        <v>98</v>
      </c>
      <c r="H140" s="18">
        <v>155</v>
      </c>
      <c r="J140" s="11"/>
      <c r="P140" s="11"/>
      <c r="W140" s="17" t="s">
        <v>510</v>
      </c>
      <c r="X140" s="18" t="s">
        <v>98</v>
      </c>
      <c r="Y140" s="18">
        <v>60</v>
      </c>
    </row>
    <row r="141" spans="6:25">
      <c r="F141" s="17" t="s">
        <v>511</v>
      </c>
      <c r="G141" s="18" t="s">
        <v>98</v>
      </c>
      <c r="H141" s="18">
        <v>110</v>
      </c>
      <c r="J141" s="11"/>
      <c r="P141" s="11"/>
      <c r="W141" s="17" t="s">
        <v>511</v>
      </c>
      <c r="X141" s="18" t="s">
        <v>98</v>
      </c>
      <c r="Y141" s="18">
        <v>62</v>
      </c>
    </row>
    <row r="142" spans="6:25">
      <c r="F142" s="17" t="s">
        <v>512</v>
      </c>
      <c r="G142" s="18" t="s">
        <v>98</v>
      </c>
      <c r="H142" s="18">
        <v>120</v>
      </c>
      <c r="J142" s="11"/>
      <c r="P142" s="11"/>
      <c r="W142" s="17" t="s">
        <v>512</v>
      </c>
      <c r="X142" s="18" t="s">
        <v>98</v>
      </c>
      <c r="Y142" s="18">
        <v>69</v>
      </c>
    </row>
    <row r="143" spans="6:25">
      <c r="F143" s="17" t="s">
        <v>513</v>
      </c>
      <c r="G143" s="18" t="s">
        <v>98</v>
      </c>
      <c r="H143" s="18">
        <v>150</v>
      </c>
      <c r="J143" s="11"/>
      <c r="P143" s="11"/>
      <c r="W143" s="17" t="s">
        <v>513</v>
      </c>
      <c r="X143" s="18" t="s">
        <v>98</v>
      </c>
      <c r="Y143" s="18">
        <v>63</v>
      </c>
    </row>
    <row r="144" spans="6:25">
      <c r="F144" s="17" t="s">
        <v>514</v>
      </c>
      <c r="G144" s="18" t="s">
        <v>98</v>
      </c>
      <c r="H144" s="18">
        <v>100</v>
      </c>
      <c r="J144" s="11"/>
      <c r="P144" s="11"/>
      <c r="W144" s="17" t="s">
        <v>514</v>
      </c>
      <c r="X144" s="18" t="s">
        <v>98</v>
      </c>
      <c r="Y144" s="18">
        <v>70</v>
      </c>
    </row>
    <row r="145" spans="6:25">
      <c r="F145" s="17" t="s">
        <v>515</v>
      </c>
      <c r="G145" s="18" t="s">
        <v>98</v>
      </c>
      <c r="H145" s="18">
        <v>100</v>
      </c>
      <c r="J145" s="11"/>
      <c r="P145" s="11"/>
      <c r="W145" s="17" t="s">
        <v>515</v>
      </c>
      <c r="X145" s="18" t="s">
        <v>98</v>
      </c>
      <c r="Y145" s="18">
        <v>64</v>
      </c>
    </row>
    <row r="146" spans="6:25">
      <c r="F146" s="17" t="s">
        <v>516</v>
      </c>
      <c r="G146" s="18" t="s">
        <v>98</v>
      </c>
      <c r="H146" s="18">
        <v>120</v>
      </c>
      <c r="J146" s="11"/>
      <c r="P146" s="11"/>
      <c r="W146" s="17" t="s">
        <v>516</v>
      </c>
      <c r="X146" s="18" t="s">
        <v>98</v>
      </c>
      <c r="Y146" s="18">
        <v>68</v>
      </c>
    </row>
    <row r="147" spans="6:25">
      <c r="F147" s="17" t="s">
        <v>517</v>
      </c>
      <c r="G147" s="18" t="s">
        <v>98</v>
      </c>
      <c r="H147" s="18">
        <v>70</v>
      </c>
      <c r="J147" s="11"/>
      <c r="P147" s="11"/>
      <c r="W147" s="17" t="s">
        <v>517</v>
      </c>
      <c r="X147" s="18" t="s">
        <v>98</v>
      </c>
      <c r="Y147" s="18">
        <v>57</v>
      </c>
    </row>
    <row r="148" spans="6:25">
      <c r="F148" s="17" t="s">
        <v>518</v>
      </c>
      <c r="G148" s="18" t="s">
        <v>98</v>
      </c>
      <c r="H148" s="18">
        <v>110</v>
      </c>
      <c r="J148" s="11"/>
      <c r="P148" s="11"/>
      <c r="W148" s="17" t="s">
        <v>518</v>
      </c>
      <c r="X148" s="18" t="s">
        <v>98</v>
      </c>
      <c r="Y148" s="18">
        <v>63</v>
      </c>
    </row>
    <row r="149" spans="6:25">
      <c r="F149" s="17" t="s">
        <v>519</v>
      </c>
      <c r="G149" s="18" t="s">
        <v>98</v>
      </c>
      <c r="H149" s="18">
        <v>95</v>
      </c>
      <c r="J149" s="11"/>
      <c r="P149" s="11"/>
      <c r="W149" s="17" t="s">
        <v>519</v>
      </c>
      <c r="X149" s="18" t="s">
        <v>98</v>
      </c>
      <c r="Y149" s="18">
        <v>56</v>
      </c>
    </row>
    <row r="150" spans="6:25">
      <c r="F150" s="17" t="s">
        <v>520</v>
      </c>
      <c r="G150" s="18" t="s">
        <v>98</v>
      </c>
      <c r="H150" s="18">
        <v>95</v>
      </c>
      <c r="J150" s="11"/>
      <c r="P150" s="11"/>
      <c r="W150" s="17" t="s">
        <v>520</v>
      </c>
      <c r="X150" s="18" t="s">
        <v>98</v>
      </c>
      <c r="Y150" s="18">
        <v>61</v>
      </c>
    </row>
    <row r="151" spans="6:25">
      <c r="F151" s="17" t="s">
        <v>521</v>
      </c>
      <c r="G151" s="18" t="s">
        <v>98</v>
      </c>
      <c r="H151" s="18">
        <v>170</v>
      </c>
      <c r="J151" s="11"/>
      <c r="P151" s="11"/>
      <c r="W151" s="17" t="s">
        <v>521</v>
      </c>
      <c r="X151" s="18" t="s">
        <v>98</v>
      </c>
      <c r="Y151" s="18">
        <v>72</v>
      </c>
    </row>
    <row r="152" spans="6:25">
      <c r="F152" s="17" t="s">
        <v>522</v>
      </c>
      <c r="G152" s="18" t="s">
        <v>98</v>
      </c>
      <c r="H152" s="18">
        <v>120</v>
      </c>
      <c r="J152" s="11"/>
      <c r="P152" s="11"/>
      <c r="W152" s="17" t="s">
        <v>522</v>
      </c>
      <c r="X152" s="18" t="s">
        <v>98</v>
      </c>
      <c r="Y152" s="18">
        <v>72</v>
      </c>
    </row>
    <row r="153" spans="6:25">
      <c r="F153" s="17" t="s">
        <v>523</v>
      </c>
      <c r="G153" s="18" t="s">
        <v>98</v>
      </c>
      <c r="H153" s="18">
        <v>130</v>
      </c>
      <c r="J153" s="11"/>
      <c r="P153" s="11"/>
      <c r="W153" s="17" t="s">
        <v>523</v>
      </c>
      <c r="X153" s="18" t="s">
        <v>98</v>
      </c>
      <c r="Y153" s="18">
        <v>56</v>
      </c>
    </row>
    <row r="154" spans="6:25">
      <c r="F154" s="17" t="s">
        <v>524</v>
      </c>
      <c r="G154" s="18" t="s">
        <v>98</v>
      </c>
      <c r="H154" s="18">
        <v>90</v>
      </c>
      <c r="J154" s="11"/>
      <c r="P154" s="11"/>
      <c r="W154" s="17" t="s">
        <v>524</v>
      </c>
      <c r="X154" s="18" t="s">
        <v>98</v>
      </c>
      <c r="Y154" s="18">
        <v>68</v>
      </c>
    </row>
    <row r="155" spans="6:25">
      <c r="F155" s="17" t="s">
        <v>525</v>
      </c>
      <c r="G155" s="18" t="s">
        <v>98</v>
      </c>
      <c r="H155" s="18">
        <v>90</v>
      </c>
      <c r="J155" s="11"/>
      <c r="P155" s="11"/>
      <c r="W155" s="17" t="s">
        <v>525</v>
      </c>
      <c r="X155" s="18" t="s">
        <v>98</v>
      </c>
      <c r="Y155" s="18">
        <v>64</v>
      </c>
    </row>
    <row r="156" spans="6:25">
      <c r="F156" s="17" t="s">
        <v>526</v>
      </c>
      <c r="G156" s="18" t="s">
        <v>596</v>
      </c>
      <c r="H156" s="18">
        <v>150</v>
      </c>
      <c r="J156" s="11"/>
      <c r="P156" s="11"/>
      <c r="W156" s="17" t="s">
        <v>526</v>
      </c>
      <c r="X156" s="18" t="s">
        <v>98</v>
      </c>
      <c r="Y156" s="18">
        <v>65</v>
      </c>
    </row>
    <row r="157" spans="6:25">
      <c r="F157" s="17" t="s">
        <v>527</v>
      </c>
      <c r="G157" s="18" t="s">
        <v>98</v>
      </c>
      <c r="H157" s="18">
        <v>100</v>
      </c>
      <c r="J157" s="11"/>
      <c r="P157" s="11"/>
      <c r="W157" s="17" t="s">
        <v>527</v>
      </c>
      <c r="X157" s="18" t="s">
        <v>98</v>
      </c>
      <c r="Y157" s="18">
        <v>74</v>
      </c>
    </row>
    <row r="158" spans="6:25">
      <c r="F158" s="17" t="s">
        <v>528</v>
      </c>
      <c r="G158" s="18" t="s">
        <v>98</v>
      </c>
      <c r="H158" s="18">
        <v>100</v>
      </c>
      <c r="J158" s="11"/>
      <c r="P158" s="11"/>
      <c r="W158" s="17" t="s">
        <v>528</v>
      </c>
      <c r="X158" s="18" t="s">
        <v>98</v>
      </c>
      <c r="Y158" s="18">
        <v>64</v>
      </c>
    </row>
    <row r="159" spans="6:25">
      <c r="F159" s="17" t="s">
        <v>529</v>
      </c>
      <c r="G159" s="18" t="s">
        <v>98</v>
      </c>
      <c r="H159" s="18">
        <v>110</v>
      </c>
      <c r="J159" s="11"/>
      <c r="P159" s="11"/>
      <c r="W159" s="17" t="s">
        <v>529</v>
      </c>
      <c r="X159" s="18" t="s">
        <v>98</v>
      </c>
      <c r="Y159" s="18">
        <v>65</v>
      </c>
    </row>
    <row r="160" spans="6:25">
      <c r="F160" s="17" t="s">
        <v>530</v>
      </c>
      <c r="G160" s="18" t="s">
        <v>98</v>
      </c>
      <c r="H160" s="18">
        <v>170</v>
      </c>
      <c r="J160" s="11"/>
      <c r="P160" s="11"/>
      <c r="W160" s="17" t="s">
        <v>530</v>
      </c>
      <c r="X160" s="18" t="s">
        <v>98</v>
      </c>
      <c r="Y160" s="18">
        <v>71</v>
      </c>
    </row>
    <row r="161" spans="6:25">
      <c r="F161" s="17" t="s">
        <v>531</v>
      </c>
      <c r="G161" s="18" t="s">
        <v>98</v>
      </c>
      <c r="H161" s="18">
        <v>130</v>
      </c>
      <c r="J161" s="11"/>
      <c r="P161" s="11"/>
      <c r="W161" s="17" t="s">
        <v>531</v>
      </c>
      <c r="X161" s="18" t="s">
        <v>98</v>
      </c>
      <c r="Y161" s="18">
        <v>70</v>
      </c>
    </row>
    <row r="162" spans="6:25">
      <c r="F162" s="17" t="s">
        <v>532</v>
      </c>
      <c r="G162" s="18" t="s">
        <v>98</v>
      </c>
      <c r="H162" s="18">
        <v>100</v>
      </c>
      <c r="J162" s="11"/>
      <c r="P162" s="11"/>
      <c r="W162" s="17" t="s">
        <v>532</v>
      </c>
      <c r="X162" s="18" t="s">
        <v>98</v>
      </c>
      <c r="Y162" s="18">
        <v>69</v>
      </c>
    </row>
    <row r="163" spans="6:25">
      <c r="F163" s="17" t="s">
        <v>533</v>
      </c>
      <c r="G163" s="18" t="s">
        <v>98</v>
      </c>
      <c r="H163" s="18">
        <v>95</v>
      </c>
      <c r="J163" s="11"/>
      <c r="P163" s="11"/>
      <c r="W163" s="17" t="s">
        <v>533</v>
      </c>
      <c r="X163" s="18" t="s">
        <v>98</v>
      </c>
      <c r="Y163" s="18">
        <v>60</v>
      </c>
    </row>
    <row r="164" spans="6:25">
      <c r="F164" s="17" t="s">
        <v>534</v>
      </c>
      <c r="G164" s="18" t="s">
        <v>98</v>
      </c>
      <c r="H164" s="18">
        <v>170</v>
      </c>
      <c r="J164" s="11"/>
      <c r="P164" s="11"/>
      <c r="W164" s="17" t="s">
        <v>534</v>
      </c>
      <c r="X164" s="18" t="s">
        <v>98</v>
      </c>
      <c r="Y164" s="18">
        <v>61</v>
      </c>
    </row>
    <row r="165" spans="6:25">
      <c r="F165" s="17" t="s">
        <v>535</v>
      </c>
      <c r="G165" s="18" t="s">
        <v>98</v>
      </c>
      <c r="H165" s="18">
        <v>100</v>
      </c>
      <c r="J165" s="11"/>
      <c r="P165" s="11"/>
      <c r="W165" s="17" t="s">
        <v>535</v>
      </c>
      <c r="X165" s="18" t="s">
        <v>98</v>
      </c>
      <c r="Y165" s="18">
        <v>62</v>
      </c>
    </row>
    <row r="166" spans="6:25">
      <c r="F166" s="17" t="s">
        <v>536</v>
      </c>
      <c r="G166" s="18" t="s">
        <v>98</v>
      </c>
      <c r="H166" s="18">
        <v>100</v>
      </c>
      <c r="J166" s="11"/>
      <c r="P166" s="11"/>
      <c r="W166" s="17" t="s">
        <v>536</v>
      </c>
      <c r="X166" s="18" t="s">
        <v>98</v>
      </c>
      <c r="Y166" s="18">
        <v>59</v>
      </c>
    </row>
    <row r="167" spans="6:25">
      <c r="F167" s="17" t="s">
        <v>537</v>
      </c>
      <c r="G167" s="18" t="s">
        <v>98</v>
      </c>
      <c r="H167" s="18">
        <v>130</v>
      </c>
      <c r="J167" s="11"/>
      <c r="P167" s="11"/>
      <c r="W167" s="17" t="s">
        <v>537</v>
      </c>
      <c r="X167" s="18" t="s">
        <v>98</v>
      </c>
      <c r="Y167" s="18">
        <v>57</v>
      </c>
    </row>
    <row r="168" spans="6:25">
      <c r="F168" s="17" t="s">
        <v>538</v>
      </c>
      <c r="G168" s="18" t="s">
        <v>98</v>
      </c>
      <c r="H168" s="18">
        <v>120</v>
      </c>
      <c r="J168" s="11"/>
      <c r="P168" s="11"/>
      <c r="W168" s="17" t="s">
        <v>538</v>
      </c>
      <c r="X168" s="18" t="s">
        <v>98</v>
      </c>
      <c r="Y168" s="18">
        <v>56</v>
      </c>
    </row>
    <row r="169" spans="6:25">
      <c r="F169" s="17" t="s">
        <v>539</v>
      </c>
      <c r="G169" s="18" t="s">
        <v>98</v>
      </c>
      <c r="H169" s="18">
        <v>100</v>
      </c>
      <c r="J169" s="11"/>
      <c r="P169" s="11"/>
      <c r="W169" s="17" t="s">
        <v>539</v>
      </c>
      <c r="X169" s="18" t="s">
        <v>98</v>
      </c>
      <c r="Y169" s="18">
        <v>70</v>
      </c>
    </row>
    <row r="170" spans="6:25">
      <c r="F170" s="17" t="s">
        <v>540</v>
      </c>
      <c r="G170" s="18" t="s">
        <v>98</v>
      </c>
      <c r="H170" s="18">
        <v>160</v>
      </c>
      <c r="J170" s="11"/>
      <c r="P170" s="11"/>
      <c r="W170" s="17" t="s">
        <v>540</v>
      </c>
      <c r="X170" s="18" t="s">
        <v>98</v>
      </c>
      <c r="Y170" s="18">
        <v>78</v>
      </c>
    </row>
    <row r="171" spans="6:25">
      <c r="F171" s="17" t="s">
        <v>541</v>
      </c>
      <c r="G171" s="18" t="s">
        <v>98</v>
      </c>
      <c r="H171" s="18">
        <v>130</v>
      </c>
      <c r="J171" s="11"/>
      <c r="P171" s="11"/>
      <c r="W171" s="17" t="s">
        <v>541</v>
      </c>
      <c r="X171" s="18" t="s">
        <v>98</v>
      </c>
      <c r="Y171" s="18">
        <v>69</v>
      </c>
    </row>
    <row r="172" spans="6:25">
      <c r="F172" s="17" t="s">
        <v>587</v>
      </c>
      <c r="G172" s="18" t="s">
        <v>98</v>
      </c>
      <c r="H172" s="18">
        <v>350</v>
      </c>
      <c r="J172" s="11"/>
      <c r="P172" s="11"/>
      <c r="W172" s="17" t="s">
        <v>587</v>
      </c>
      <c r="X172" s="18" t="s">
        <v>98</v>
      </c>
      <c r="Y172" s="18">
        <v>72</v>
      </c>
    </row>
    <row r="173" spans="6:25">
      <c r="F173" s="17" t="s">
        <v>328</v>
      </c>
      <c r="G173" s="18" t="s">
        <v>98</v>
      </c>
      <c r="H173" s="18">
        <v>260</v>
      </c>
      <c r="J173" s="11"/>
      <c r="P173" s="11"/>
      <c r="W173" s="17" t="s">
        <v>328</v>
      </c>
      <c r="X173" s="18" t="s">
        <v>98</v>
      </c>
      <c r="Y173" s="18">
        <v>72</v>
      </c>
    </row>
    <row r="174" spans="6:25">
      <c r="F174" s="17" t="s">
        <v>542</v>
      </c>
      <c r="G174" s="19" t="s">
        <v>98</v>
      </c>
      <c r="H174" s="18">
        <v>150</v>
      </c>
      <c r="J174" s="11"/>
      <c r="P174" s="11"/>
      <c r="W174" s="17" t="s">
        <v>542</v>
      </c>
      <c r="X174" s="18" t="s">
        <v>98</v>
      </c>
      <c r="Y174" s="18">
        <v>69</v>
      </c>
    </row>
    <row r="175" spans="6:25">
      <c r="F175" s="17" t="s">
        <v>586</v>
      </c>
      <c r="G175" s="19" t="s">
        <v>98</v>
      </c>
      <c r="H175" s="18">
        <v>100</v>
      </c>
      <c r="J175" s="11"/>
      <c r="P175" s="11"/>
      <c r="W175" s="17" t="s">
        <v>586</v>
      </c>
      <c r="X175" s="18" t="s">
        <v>98</v>
      </c>
      <c r="Y175" s="18">
        <v>60</v>
      </c>
    </row>
    <row r="176" spans="6:25">
      <c r="F176" s="17" t="s">
        <v>329</v>
      </c>
      <c r="G176" s="19" t="s">
        <v>98</v>
      </c>
      <c r="H176" s="18">
        <v>80</v>
      </c>
      <c r="J176" s="11"/>
      <c r="P176" s="11"/>
      <c r="W176" s="17" t="s">
        <v>329</v>
      </c>
      <c r="X176" s="18" t="s">
        <v>98</v>
      </c>
      <c r="Y176" s="18">
        <v>60</v>
      </c>
    </row>
    <row r="177" spans="6:25">
      <c r="F177" s="17" t="s">
        <v>543</v>
      </c>
      <c r="G177" s="18" t="s">
        <v>98</v>
      </c>
      <c r="H177" s="18">
        <v>140</v>
      </c>
      <c r="J177" s="11"/>
      <c r="P177" s="11"/>
      <c r="W177" s="17" t="s">
        <v>543</v>
      </c>
      <c r="X177" s="18" t="s">
        <v>98</v>
      </c>
      <c r="Y177" s="18">
        <v>58</v>
      </c>
    </row>
    <row r="178" spans="6:25">
      <c r="F178" s="17" t="s">
        <v>544</v>
      </c>
      <c r="G178" s="19" t="s">
        <v>98</v>
      </c>
      <c r="H178" s="18">
        <v>110</v>
      </c>
      <c r="J178" s="11"/>
      <c r="P178" s="11"/>
      <c r="W178" s="17" t="s">
        <v>544</v>
      </c>
      <c r="X178" s="18" t="s">
        <v>98</v>
      </c>
      <c r="Y178" s="18">
        <v>66</v>
      </c>
    </row>
    <row r="179" spans="6:25">
      <c r="F179" s="17" t="s">
        <v>545</v>
      </c>
      <c r="G179" s="19" t="s">
        <v>98</v>
      </c>
      <c r="H179" s="18">
        <v>90</v>
      </c>
      <c r="J179" s="11"/>
      <c r="P179" s="11"/>
      <c r="W179" s="17" t="s">
        <v>545</v>
      </c>
      <c r="X179" s="18" t="s">
        <v>98</v>
      </c>
      <c r="Y179" s="18">
        <v>65</v>
      </c>
    </row>
    <row r="180" spans="6:25">
      <c r="F180" s="17" t="s">
        <v>546</v>
      </c>
      <c r="G180" s="18" t="s">
        <v>98</v>
      </c>
      <c r="H180" s="18">
        <v>115</v>
      </c>
      <c r="J180" s="11"/>
      <c r="P180" s="11"/>
      <c r="W180" s="17" t="s">
        <v>546</v>
      </c>
      <c r="X180" s="18" t="s">
        <v>98</v>
      </c>
      <c r="Y180" s="18">
        <v>54</v>
      </c>
    </row>
    <row r="181" spans="6:25">
      <c r="F181" s="17" t="s">
        <v>547</v>
      </c>
      <c r="G181" s="18" t="s">
        <v>98</v>
      </c>
      <c r="H181" s="18">
        <v>110</v>
      </c>
      <c r="J181" s="11"/>
      <c r="P181" s="11"/>
      <c r="W181" s="17" t="s">
        <v>547</v>
      </c>
      <c r="X181" s="18" t="s">
        <v>98</v>
      </c>
      <c r="Y181" s="18">
        <v>68</v>
      </c>
    </row>
    <row r="182" spans="6:25">
      <c r="F182" s="17" t="s">
        <v>548</v>
      </c>
      <c r="G182" s="18" t="s">
        <v>98</v>
      </c>
      <c r="H182" s="18">
        <v>95</v>
      </c>
      <c r="J182" s="11"/>
      <c r="P182" s="11"/>
      <c r="W182" s="17" t="s">
        <v>548</v>
      </c>
      <c r="X182" s="18" t="s">
        <v>98</v>
      </c>
      <c r="Y182" s="18">
        <v>60</v>
      </c>
    </row>
    <row r="183" spans="6:25">
      <c r="F183" s="17" t="s">
        <v>585</v>
      </c>
      <c r="G183" s="18" t="s">
        <v>98</v>
      </c>
      <c r="H183" s="18">
        <v>50</v>
      </c>
      <c r="J183" s="11"/>
      <c r="P183" s="11"/>
      <c r="W183" s="17" t="s">
        <v>585</v>
      </c>
      <c r="X183" s="18" t="s">
        <v>98</v>
      </c>
      <c r="Y183" s="18">
        <v>65</v>
      </c>
    </row>
    <row r="184" spans="6:25">
      <c r="F184" s="17" t="s">
        <v>549</v>
      </c>
      <c r="G184" s="18" t="s">
        <v>98</v>
      </c>
      <c r="H184" s="18">
        <v>35</v>
      </c>
      <c r="J184" s="11"/>
      <c r="P184" s="11"/>
      <c r="W184" s="17" t="s">
        <v>549</v>
      </c>
      <c r="X184" s="18" t="s">
        <v>98</v>
      </c>
      <c r="Y184" s="18">
        <v>65</v>
      </c>
    </row>
    <row r="185" spans="6:25">
      <c r="F185" s="17" t="s">
        <v>550</v>
      </c>
      <c r="G185" s="18" t="s">
        <v>98</v>
      </c>
      <c r="H185" s="18">
        <v>120</v>
      </c>
      <c r="J185" s="11"/>
      <c r="P185" s="11"/>
      <c r="W185" s="17" t="s">
        <v>550</v>
      </c>
      <c r="X185" s="18" t="s">
        <v>98</v>
      </c>
      <c r="Y185" s="18">
        <v>64</v>
      </c>
    </row>
    <row r="186" spans="6:25">
      <c r="F186" s="17" t="s">
        <v>551</v>
      </c>
      <c r="G186" s="20" t="s">
        <v>98</v>
      </c>
      <c r="H186" s="18">
        <v>100</v>
      </c>
      <c r="J186" s="11"/>
      <c r="P186" s="11"/>
      <c r="W186" s="17" t="s">
        <v>551</v>
      </c>
      <c r="X186" s="18" t="s">
        <v>98</v>
      </c>
      <c r="Y186" s="18">
        <v>65</v>
      </c>
    </row>
    <row r="187" spans="6:25">
      <c r="F187" s="17" t="s">
        <v>584</v>
      </c>
      <c r="G187" s="20" t="s">
        <v>98</v>
      </c>
      <c r="H187" s="18">
        <v>100</v>
      </c>
      <c r="J187" s="11"/>
      <c r="P187" s="11"/>
      <c r="W187" s="17" t="s">
        <v>584</v>
      </c>
      <c r="X187" s="18" t="s">
        <v>98</v>
      </c>
      <c r="Y187" s="18">
        <v>59</v>
      </c>
    </row>
    <row r="188" spans="6:25">
      <c r="F188" s="17" t="s">
        <v>330</v>
      </c>
      <c r="G188" s="20" t="s">
        <v>98</v>
      </c>
      <c r="H188" s="18">
        <v>40</v>
      </c>
      <c r="J188" s="11"/>
      <c r="P188" s="11"/>
      <c r="W188" s="17" t="s">
        <v>330</v>
      </c>
      <c r="X188" s="18" t="s">
        <v>98</v>
      </c>
      <c r="Y188" s="18">
        <v>59</v>
      </c>
    </row>
    <row r="189" spans="6:25">
      <c r="F189" s="17" t="s">
        <v>583</v>
      </c>
      <c r="G189" s="20" t="s">
        <v>98</v>
      </c>
      <c r="H189" s="18">
        <v>150</v>
      </c>
      <c r="J189" s="11"/>
      <c r="P189" s="11"/>
      <c r="W189" s="17" t="s">
        <v>583</v>
      </c>
      <c r="X189" s="18" t="s">
        <v>98</v>
      </c>
      <c r="Y189" s="18">
        <v>53</v>
      </c>
    </row>
    <row r="190" spans="6:25">
      <c r="F190" s="17" t="s">
        <v>552</v>
      </c>
      <c r="G190" s="20" t="s">
        <v>98</v>
      </c>
      <c r="H190" s="18">
        <v>100</v>
      </c>
      <c r="J190" s="11"/>
      <c r="P190" s="11"/>
      <c r="W190" s="17" t="s">
        <v>552</v>
      </c>
      <c r="X190" s="18" t="s">
        <v>98</v>
      </c>
      <c r="Y190" s="18">
        <v>53</v>
      </c>
    </row>
    <row r="191" spans="6:25">
      <c r="F191" s="17" t="s">
        <v>553</v>
      </c>
      <c r="G191" s="18" t="s">
        <v>98</v>
      </c>
      <c r="H191" s="18">
        <v>70</v>
      </c>
      <c r="J191" s="11"/>
      <c r="P191" s="11"/>
      <c r="W191" s="17" t="s">
        <v>553</v>
      </c>
      <c r="X191" s="18" t="s">
        <v>98</v>
      </c>
      <c r="Y191" s="18">
        <v>60</v>
      </c>
    </row>
    <row r="192" spans="6:25">
      <c r="F192" s="17" t="s">
        <v>554</v>
      </c>
      <c r="G192" s="19" t="s">
        <v>98</v>
      </c>
      <c r="H192" s="18">
        <v>70</v>
      </c>
      <c r="J192" s="11"/>
      <c r="P192" s="11"/>
      <c r="W192" s="17" t="s">
        <v>554</v>
      </c>
      <c r="X192" s="18" t="s">
        <v>98</v>
      </c>
      <c r="Y192" s="18">
        <v>61</v>
      </c>
    </row>
    <row r="193" spans="6:25">
      <c r="F193" s="17" t="s">
        <v>555</v>
      </c>
      <c r="G193" s="19" t="s">
        <v>98</v>
      </c>
      <c r="H193" s="18">
        <v>150</v>
      </c>
      <c r="J193" s="11"/>
      <c r="P193" s="11"/>
      <c r="W193" s="17" t="s">
        <v>555</v>
      </c>
      <c r="X193" s="18" t="s">
        <v>98</v>
      </c>
      <c r="Y193" s="18">
        <v>63</v>
      </c>
    </row>
    <row r="194" spans="6:25">
      <c r="F194" s="17" t="s">
        <v>556</v>
      </c>
      <c r="G194" s="19" t="s">
        <v>582</v>
      </c>
      <c r="H194" s="18">
        <v>180</v>
      </c>
      <c r="J194" s="11"/>
      <c r="P194" s="11"/>
      <c r="W194" s="17" t="s">
        <v>556</v>
      </c>
      <c r="X194" s="18" t="s">
        <v>98</v>
      </c>
      <c r="Y194" s="18">
        <v>62</v>
      </c>
    </row>
    <row r="195" spans="6:25">
      <c r="F195" s="17" t="s">
        <v>557</v>
      </c>
      <c r="G195" s="19" t="s">
        <v>582</v>
      </c>
      <c r="H195" s="18">
        <v>185</v>
      </c>
      <c r="J195" s="11"/>
      <c r="P195" s="11"/>
      <c r="W195" s="17" t="s">
        <v>557</v>
      </c>
      <c r="X195" s="18" t="s">
        <v>98</v>
      </c>
      <c r="Y195" s="18">
        <v>65</v>
      </c>
    </row>
    <row r="196" spans="6:25">
      <c r="F196" s="17" t="s">
        <v>558</v>
      </c>
      <c r="G196" s="18" t="s">
        <v>98</v>
      </c>
      <c r="H196" s="18">
        <v>120</v>
      </c>
      <c r="J196" s="11"/>
      <c r="P196" s="11"/>
      <c r="W196" s="17" t="s">
        <v>558</v>
      </c>
      <c r="X196" s="18" t="s">
        <v>98</v>
      </c>
      <c r="Y196" s="18">
        <v>63</v>
      </c>
    </row>
    <row r="197" spans="6:25">
      <c r="F197" s="17" t="s">
        <v>559</v>
      </c>
      <c r="G197" s="18" t="s">
        <v>98</v>
      </c>
      <c r="H197" s="18">
        <v>100</v>
      </c>
      <c r="J197" s="11"/>
      <c r="P197" s="11"/>
      <c r="W197" s="17" t="s">
        <v>559</v>
      </c>
      <c r="X197" s="18" t="s">
        <v>98</v>
      </c>
      <c r="Y197" s="18">
        <v>90</v>
      </c>
    </row>
    <row r="198" spans="6:25">
      <c r="F198" s="17" t="s">
        <v>560</v>
      </c>
      <c r="G198" s="18" t="s">
        <v>98</v>
      </c>
      <c r="H198" s="18">
        <v>170</v>
      </c>
      <c r="J198" s="11"/>
      <c r="P198" s="11"/>
      <c r="W198" s="17" t="s">
        <v>560</v>
      </c>
      <c r="X198" s="18" t="s">
        <v>98</v>
      </c>
      <c r="Y198" s="18">
        <v>95</v>
      </c>
    </row>
    <row r="199" spans="6:25">
      <c r="F199" s="17" t="s">
        <v>561</v>
      </c>
      <c r="G199" s="18" t="s">
        <v>98</v>
      </c>
      <c r="H199" s="18">
        <v>140</v>
      </c>
      <c r="J199" s="11"/>
      <c r="P199" s="11"/>
      <c r="W199" s="17" t="s">
        <v>561</v>
      </c>
      <c r="X199" s="18" t="s">
        <v>98</v>
      </c>
      <c r="Y199" s="18">
        <v>60</v>
      </c>
    </row>
    <row r="200" spans="6:25">
      <c r="F200" s="17" t="s">
        <v>562</v>
      </c>
      <c r="G200" s="18" t="s">
        <v>98</v>
      </c>
      <c r="H200" s="18">
        <v>90</v>
      </c>
      <c r="J200" s="11"/>
      <c r="P200" s="11"/>
      <c r="W200" s="17" t="s">
        <v>562</v>
      </c>
      <c r="X200" s="18" t="s">
        <v>98</v>
      </c>
      <c r="Y200" s="18">
        <v>63</v>
      </c>
    </row>
    <row r="201" spans="6:25" ht="27">
      <c r="F201" s="17" t="s">
        <v>563</v>
      </c>
      <c r="G201" s="18" t="s">
        <v>581</v>
      </c>
      <c r="H201" s="18">
        <v>270</v>
      </c>
      <c r="J201" s="11"/>
      <c r="P201" s="11"/>
      <c r="W201" s="17" t="s">
        <v>563</v>
      </c>
      <c r="X201" s="18" t="s">
        <v>98</v>
      </c>
      <c r="Y201" s="18">
        <v>71</v>
      </c>
    </row>
    <row r="202" spans="6:25" ht="27">
      <c r="F202" s="17" t="s">
        <v>564</v>
      </c>
      <c r="G202" s="18" t="s">
        <v>580</v>
      </c>
      <c r="H202" s="18">
        <v>2000</v>
      </c>
      <c r="J202" s="11"/>
      <c r="P202" s="11"/>
      <c r="W202" s="17" t="s">
        <v>564</v>
      </c>
      <c r="X202" s="18" t="s">
        <v>98</v>
      </c>
      <c r="Y202" s="18">
        <v>65</v>
      </c>
    </row>
    <row r="203" spans="6:25">
      <c r="F203" s="17" t="s">
        <v>565</v>
      </c>
      <c r="G203" s="18" t="s">
        <v>98</v>
      </c>
      <c r="H203" s="18">
        <v>70</v>
      </c>
      <c r="J203" s="11"/>
      <c r="P203" s="11"/>
      <c r="W203" s="17" t="s">
        <v>565</v>
      </c>
      <c r="X203" s="18" t="s">
        <v>98</v>
      </c>
      <c r="Y203" s="18">
        <v>62</v>
      </c>
    </row>
    <row r="204" spans="6:25">
      <c r="F204" s="17" t="s">
        <v>566</v>
      </c>
      <c r="G204" s="18" t="s">
        <v>98</v>
      </c>
      <c r="H204" s="18">
        <v>75</v>
      </c>
      <c r="J204" s="11"/>
      <c r="P204" s="11"/>
      <c r="W204" s="17" t="s">
        <v>566</v>
      </c>
      <c r="X204" s="18" t="s">
        <v>98</v>
      </c>
      <c r="Y204" s="18">
        <v>67</v>
      </c>
    </row>
    <row r="205" spans="6:25">
      <c r="F205" s="17" t="s">
        <v>567</v>
      </c>
      <c r="G205" s="18" t="s">
        <v>98</v>
      </c>
      <c r="H205" s="18">
        <v>110</v>
      </c>
      <c r="J205" s="11"/>
      <c r="P205" s="11"/>
      <c r="W205" s="17" t="s">
        <v>567</v>
      </c>
      <c r="X205" s="18" t="s">
        <v>98</v>
      </c>
      <c r="Y205" s="18">
        <v>79</v>
      </c>
    </row>
    <row r="206" spans="6:25">
      <c r="F206" s="17" t="s">
        <v>568</v>
      </c>
      <c r="G206" s="18" t="s">
        <v>98</v>
      </c>
      <c r="H206" s="18">
        <v>70</v>
      </c>
      <c r="J206" s="11"/>
      <c r="P206" s="11"/>
      <c r="W206" s="17" t="s">
        <v>568</v>
      </c>
      <c r="X206" s="18" t="s">
        <v>98</v>
      </c>
      <c r="Y206" s="18">
        <v>68</v>
      </c>
    </row>
    <row r="207" spans="6:25">
      <c r="F207" s="17" t="s">
        <v>579</v>
      </c>
      <c r="G207" s="18" t="s">
        <v>98</v>
      </c>
      <c r="H207" s="18">
        <v>120</v>
      </c>
      <c r="J207" s="11"/>
      <c r="P207" s="11"/>
      <c r="W207" s="17" t="s">
        <v>579</v>
      </c>
      <c r="X207" s="18" t="s">
        <v>98</v>
      </c>
      <c r="Y207" s="44">
        <v>55</v>
      </c>
    </row>
    <row r="208" spans="6:25">
      <c r="F208" s="17" t="s">
        <v>569</v>
      </c>
      <c r="G208" s="18" t="s">
        <v>98</v>
      </c>
      <c r="H208" s="44">
        <v>60</v>
      </c>
      <c r="J208" s="11"/>
      <c r="P208" s="11"/>
      <c r="W208" s="17" t="s">
        <v>569</v>
      </c>
      <c r="X208" s="18" t="s">
        <v>98</v>
      </c>
      <c r="Y208" s="44">
        <v>55</v>
      </c>
    </row>
    <row r="209" spans="6:25">
      <c r="F209" s="17" t="s">
        <v>570</v>
      </c>
      <c r="G209" s="18" t="s">
        <v>98</v>
      </c>
      <c r="H209" s="18">
        <v>100</v>
      </c>
      <c r="J209" s="11"/>
      <c r="P209" s="11"/>
      <c r="W209" s="17" t="s">
        <v>570</v>
      </c>
      <c r="X209" s="18" t="s">
        <v>98</v>
      </c>
      <c r="Y209" s="18">
        <v>70</v>
      </c>
    </row>
    <row r="210" spans="6:25">
      <c r="F210" s="17" t="s">
        <v>571</v>
      </c>
      <c r="G210" s="18" t="s">
        <v>98</v>
      </c>
      <c r="H210" s="18">
        <v>95</v>
      </c>
      <c r="J210" s="11"/>
      <c r="P210" s="11"/>
      <c r="W210" s="17" t="s">
        <v>571</v>
      </c>
      <c r="X210" s="18" t="s">
        <v>98</v>
      </c>
      <c r="Y210" s="18">
        <v>54</v>
      </c>
    </row>
    <row r="211" spans="6:25">
      <c r="F211" s="17" t="s">
        <v>572</v>
      </c>
      <c r="G211" s="18" t="s">
        <v>98</v>
      </c>
      <c r="H211" s="18">
        <v>100</v>
      </c>
      <c r="J211" s="11"/>
      <c r="P211" s="11"/>
      <c r="W211" s="17" t="s">
        <v>572</v>
      </c>
      <c r="X211" s="18" t="s">
        <v>98</v>
      </c>
      <c r="Y211" s="18">
        <v>58</v>
      </c>
    </row>
    <row r="212" spans="6:25">
      <c r="F212" s="17" t="s">
        <v>573</v>
      </c>
      <c r="G212" s="18" t="s">
        <v>98</v>
      </c>
      <c r="H212" s="18">
        <v>130</v>
      </c>
      <c r="J212" s="11"/>
      <c r="P212" s="11"/>
      <c r="W212" s="17" t="s">
        <v>573</v>
      </c>
      <c r="X212" s="18" t="s">
        <v>98</v>
      </c>
      <c r="Y212" s="18">
        <v>69</v>
      </c>
    </row>
    <row r="213" spans="6:25">
      <c r="F213" s="17" t="s">
        <v>574</v>
      </c>
      <c r="G213" s="19" t="s">
        <v>578</v>
      </c>
      <c r="H213" s="18">
        <v>24000</v>
      </c>
      <c r="J213" s="11"/>
      <c r="P213" s="11"/>
      <c r="W213" s="17" t="s">
        <v>574</v>
      </c>
      <c r="X213" s="18" t="s">
        <v>98</v>
      </c>
      <c r="Y213" s="18">
        <v>83</v>
      </c>
    </row>
    <row r="214" spans="6:25">
      <c r="F214" s="11"/>
      <c r="G214" s="11"/>
      <c r="H214" s="11"/>
      <c r="J214" s="11"/>
      <c r="P214" s="11"/>
      <c r="W214" s="74"/>
      <c r="X214" s="75"/>
      <c r="Y214" s="75"/>
    </row>
    <row r="215" spans="6:25">
      <c r="F215" s="11"/>
      <c r="G215" s="11"/>
      <c r="H215" s="11"/>
      <c r="J215" s="11"/>
      <c r="P215" s="11"/>
      <c r="W215" s="48"/>
      <c r="X215" s="47"/>
      <c r="Y215" s="47"/>
    </row>
    <row r="216" spans="6:25">
      <c r="F216" s="11"/>
      <c r="G216" s="11"/>
      <c r="H216" s="11"/>
      <c r="J216" s="11"/>
      <c r="P216" s="11"/>
      <c r="W216" s="48"/>
      <c r="X216" s="47"/>
      <c r="Y216" s="47"/>
    </row>
    <row r="217" spans="6:25">
      <c r="F217" s="11"/>
      <c r="G217" s="11"/>
      <c r="H217" s="11"/>
      <c r="J217" s="11"/>
      <c r="P217" s="11"/>
      <c r="W217" s="73"/>
      <c r="X217" s="73"/>
      <c r="Y217" s="73"/>
    </row>
    <row r="218" spans="6:25">
      <c r="F218" s="11"/>
      <c r="G218" s="11"/>
      <c r="H218" s="11"/>
      <c r="J218" s="11"/>
      <c r="P218" s="11"/>
      <c r="W218" s="73"/>
      <c r="X218" s="73"/>
      <c r="Y218" s="73"/>
    </row>
    <row r="219" spans="6:25">
      <c r="F219" s="11"/>
      <c r="G219" s="11"/>
      <c r="H219" s="11"/>
      <c r="J219" s="11"/>
      <c r="P219" s="11"/>
      <c r="W219" s="73"/>
      <c r="X219" s="73"/>
      <c r="Y219" s="73"/>
    </row>
    <row r="220" spans="6:25">
      <c r="F220" s="11"/>
      <c r="G220" s="11"/>
      <c r="H220" s="11"/>
      <c r="J220" s="11"/>
      <c r="P220" s="11"/>
      <c r="W220" s="73"/>
      <c r="X220" s="73"/>
      <c r="Y220" s="73"/>
    </row>
    <row r="221" spans="6:25">
      <c r="F221" s="11"/>
      <c r="G221" s="11"/>
      <c r="H221" s="11"/>
      <c r="J221" s="11"/>
      <c r="P221" s="11"/>
      <c r="W221" s="73"/>
      <c r="X221" s="73"/>
      <c r="Y221" s="73"/>
    </row>
    <row r="222" spans="6:25">
      <c r="F222" s="11"/>
      <c r="G222" s="11"/>
      <c r="H222" s="11"/>
      <c r="J222" s="11"/>
      <c r="P222" s="11"/>
      <c r="W222" s="73"/>
      <c r="X222" s="73"/>
      <c r="Y222" s="73"/>
    </row>
    <row r="223" spans="6:25">
      <c r="F223" s="11"/>
      <c r="G223" s="11"/>
      <c r="H223" s="11"/>
      <c r="J223" s="11"/>
      <c r="P223" s="11"/>
      <c r="W223" s="73"/>
      <c r="X223" s="73"/>
      <c r="Y223" s="73"/>
    </row>
    <row r="224" spans="6:25">
      <c r="F224" s="11"/>
      <c r="G224" s="11"/>
      <c r="H224" s="11"/>
      <c r="J224" s="11"/>
      <c r="P224" s="11"/>
      <c r="W224" s="73"/>
      <c r="X224" s="73"/>
      <c r="Y224" s="73"/>
    </row>
    <row r="225" spans="6:25">
      <c r="F225" s="11"/>
      <c r="G225" s="11"/>
      <c r="H225" s="11"/>
      <c r="J225" s="11"/>
      <c r="P225" s="11"/>
      <c r="W225" s="73"/>
      <c r="X225" s="73"/>
      <c r="Y225" s="73"/>
    </row>
    <row r="226" spans="6:25">
      <c r="F226" s="11"/>
      <c r="G226" s="11"/>
      <c r="H226" s="11"/>
      <c r="J226" s="11"/>
      <c r="P226" s="11"/>
      <c r="W226" s="73"/>
      <c r="X226" s="73"/>
      <c r="Y226" s="73"/>
    </row>
    <row r="227" spans="6:25">
      <c r="F227" s="11"/>
      <c r="G227" s="11"/>
      <c r="H227" s="11"/>
      <c r="J227" s="11"/>
      <c r="P227" s="11"/>
      <c r="W227" s="73"/>
      <c r="X227" s="73"/>
      <c r="Y227" s="73"/>
    </row>
    <row r="228" spans="6:25">
      <c r="F228" s="11"/>
      <c r="G228" s="11"/>
      <c r="H228" s="11"/>
      <c r="J228" s="11"/>
      <c r="P228" s="11"/>
      <c r="W228" s="73"/>
      <c r="X228" s="73"/>
      <c r="Y228" s="73"/>
    </row>
    <row r="229" spans="6:25">
      <c r="F229" s="11"/>
      <c r="G229" s="11"/>
      <c r="H229" s="11"/>
      <c r="J229" s="11"/>
      <c r="P229" s="11"/>
      <c r="W229" s="73"/>
      <c r="X229" s="73"/>
      <c r="Y229" s="73"/>
    </row>
    <row r="230" spans="6:25">
      <c r="F230" s="11"/>
      <c r="G230" s="11"/>
      <c r="H230" s="11"/>
      <c r="J230" s="11"/>
      <c r="P230" s="11"/>
      <c r="W230" s="73"/>
      <c r="X230" s="73"/>
      <c r="Y230" s="73"/>
    </row>
    <row r="231" spans="6:25">
      <c r="F231" s="11"/>
      <c r="G231" s="11"/>
      <c r="H231" s="11"/>
      <c r="J231" s="11"/>
      <c r="P231" s="11"/>
      <c r="W231" s="73"/>
      <c r="X231" s="73"/>
      <c r="Y231" s="73"/>
    </row>
    <row r="232" spans="6:25">
      <c r="F232" s="11"/>
      <c r="G232" s="11"/>
      <c r="H232" s="11"/>
      <c r="J232" s="11"/>
      <c r="P232" s="11"/>
      <c r="W232" s="73"/>
      <c r="X232" s="73"/>
      <c r="Y232" s="73"/>
    </row>
    <row r="233" spans="6:25">
      <c r="F233" s="11"/>
      <c r="G233" s="11"/>
      <c r="H233" s="11"/>
      <c r="J233" s="11"/>
      <c r="P233" s="11"/>
      <c r="W233" s="73"/>
      <c r="X233" s="73"/>
      <c r="Y233" s="73"/>
    </row>
    <row r="234" spans="6:25">
      <c r="F234" s="11"/>
      <c r="G234" s="11"/>
      <c r="H234" s="11"/>
      <c r="J234" s="11"/>
      <c r="P234" s="11"/>
      <c r="W234" s="73"/>
      <c r="X234" s="73"/>
      <c r="Y234" s="73"/>
    </row>
    <row r="235" spans="6:25">
      <c r="F235" s="11"/>
      <c r="G235" s="11"/>
      <c r="H235" s="11"/>
      <c r="J235" s="11"/>
      <c r="P235" s="11"/>
      <c r="W235" s="73"/>
      <c r="X235" s="73"/>
      <c r="Y235" s="73"/>
    </row>
    <row r="236" spans="6:25">
      <c r="F236" s="11"/>
      <c r="G236" s="11"/>
      <c r="H236" s="11"/>
      <c r="J236" s="11"/>
      <c r="P236" s="11"/>
      <c r="W236" s="73"/>
      <c r="X236" s="73"/>
      <c r="Y236" s="73"/>
    </row>
    <row r="237" spans="6:25">
      <c r="F237" s="11"/>
      <c r="G237" s="11"/>
      <c r="H237" s="11"/>
      <c r="J237" s="11"/>
      <c r="P237" s="11"/>
      <c r="W237" s="73"/>
      <c r="X237" s="73"/>
      <c r="Y237" s="73"/>
    </row>
    <row r="238" spans="6:25">
      <c r="F238" s="11"/>
      <c r="G238" s="11"/>
      <c r="H238" s="11"/>
      <c r="J238" s="11"/>
      <c r="P238" s="11"/>
      <c r="W238" s="73"/>
      <c r="X238" s="73"/>
      <c r="Y238" s="73"/>
    </row>
    <row r="239" spans="6:25">
      <c r="F239" s="11"/>
      <c r="G239" s="11"/>
      <c r="H239" s="11"/>
      <c r="J239" s="11"/>
      <c r="P239" s="11"/>
      <c r="W239" s="73"/>
      <c r="X239" s="73"/>
      <c r="Y239" s="73"/>
    </row>
    <row r="240" spans="6:25">
      <c r="F240" s="11"/>
      <c r="G240" s="11"/>
      <c r="H240" s="11"/>
      <c r="J240" s="11"/>
      <c r="P240" s="11"/>
      <c r="W240" s="73"/>
      <c r="X240" s="73"/>
      <c r="Y240" s="73"/>
    </row>
    <row r="241" spans="6:25">
      <c r="F241" s="11"/>
      <c r="G241" s="11"/>
      <c r="H241" s="11"/>
      <c r="J241" s="11"/>
      <c r="P241" s="11"/>
      <c r="W241" s="73"/>
      <c r="X241" s="73"/>
      <c r="Y241" s="73"/>
    </row>
    <row r="242" spans="6:25">
      <c r="F242" s="11"/>
      <c r="G242" s="11"/>
      <c r="H242" s="11"/>
      <c r="J242" s="11"/>
      <c r="P242" s="11"/>
      <c r="W242" s="73"/>
      <c r="X242" s="73"/>
      <c r="Y242" s="73"/>
    </row>
    <row r="243" spans="6:25">
      <c r="F243" s="11"/>
      <c r="G243" s="11"/>
      <c r="H243" s="11"/>
      <c r="J243" s="11"/>
      <c r="P243" s="11"/>
      <c r="W243" s="73"/>
      <c r="X243" s="73"/>
      <c r="Y243" s="73"/>
    </row>
    <row r="244" spans="6:25">
      <c r="F244" s="11"/>
      <c r="G244" s="11"/>
      <c r="H244" s="11"/>
      <c r="J244" s="11"/>
      <c r="P244" s="11"/>
      <c r="W244" s="73"/>
      <c r="X244" s="73"/>
      <c r="Y244" s="73"/>
    </row>
    <row r="245" spans="6:25">
      <c r="F245" s="11"/>
      <c r="G245" s="11"/>
      <c r="H245" s="11"/>
      <c r="J245" s="11"/>
      <c r="P245" s="11"/>
      <c r="W245" s="73"/>
      <c r="X245" s="73"/>
      <c r="Y245" s="73"/>
    </row>
    <row r="246" spans="6:25">
      <c r="F246" s="11"/>
      <c r="G246" s="11"/>
      <c r="H246" s="11"/>
      <c r="J246" s="11"/>
      <c r="P246" s="11"/>
      <c r="W246" s="73"/>
      <c r="X246" s="73"/>
      <c r="Y246" s="73"/>
    </row>
    <row r="247" spans="6:25">
      <c r="F247" s="11"/>
      <c r="G247" s="11"/>
      <c r="H247" s="11"/>
      <c r="J247" s="11"/>
      <c r="P247" s="11"/>
      <c r="W247" s="73"/>
      <c r="X247" s="73"/>
      <c r="Y247" s="73"/>
    </row>
    <row r="248" spans="6:25">
      <c r="F248" s="11"/>
      <c r="G248" s="11"/>
      <c r="H248" s="11"/>
      <c r="J248" s="11"/>
      <c r="P248" s="11"/>
      <c r="W248" s="73"/>
      <c r="X248" s="73"/>
      <c r="Y248" s="73"/>
    </row>
    <row r="249" spans="6:25">
      <c r="F249" s="11"/>
      <c r="G249" s="11"/>
      <c r="H249" s="11"/>
      <c r="J249" s="11"/>
      <c r="P249" s="11"/>
      <c r="W249" s="73"/>
      <c r="X249" s="73"/>
      <c r="Y249" s="73"/>
    </row>
    <row r="250" spans="6:25">
      <c r="F250" s="11"/>
      <c r="G250" s="11"/>
      <c r="H250" s="11"/>
      <c r="J250" s="11"/>
      <c r="P250" s="11"/>
      <c r="W250" s="73"/>
      <c r="X250" s="73"/>
      <c r="Y250" s="73"/>
    </row>
    <row r="251" spans="6:25">
      <c r="F251" s="11"/>
      <c r="G251" s="11"/>
      <c r="H251" s="11"/>
      <c r="J251" s="11"/>
      <c r="P251" s="11"/>
      <c r="W251" s="73"/>
      <c r="X251" s="73"/>
      <c r="Y251" s="73"/>
    </row>
    <row r="252" spans="6:25">
      <c r="F252" s="11"/>
      <c r="G252" s="11"/>
      <c r="H252" s="11"/>
      <c r="J252" s="11"/>
      <c r="P252" s="11"/>
      <c r="W252" s="73"/>
      <c r="X252" s="73"/>
      <c r="Y252" s="73"/>
    </row>
    <row r="253" spans="6:25">
      <c r="F253" s="11"/>
      <c r="G253" s="11"/>
      <c r="H253" s="11"/>
      <c r="J253" s="11"/>
      <c r="P253" s="11"/>
      <c r="W253" s="73"/>
      <c r="X253" s="73"/>
      <c r="Y253" s="73"/>
    </row>
    <row r="254" spans="6:25">
      <c r="F254" s="11"/>
      <c r="G254" s="11"/>
      <c r="H254" s="11"/>
      <c r="J254" s="11"/>
      <c r="P254" s="11"/>
      <c r="W254" s="73"/>
      <c r="X254" s="73"/>
      <c r="Y254" s="73"/>
    </row>
    <row r="255" spans="6:25">
      <c r="F255" s="11"/>
      <c r="G255" s="11"/>
      <c r="H255" s="11"/>
      <c r="J255" s="11"/>
      <c r="P255" s="11"/>
      <c r="W255" s="73"/>
      <c r="X255" s="73"/>
      <c r="Y255" s="73"/>
    </row>
    <row r="256" spans="6:25">
      <c r="F256" s="11"/>
      <c r="G256" s="11"/>
      <c r="H256" s="11"/>
      <c r="J256" s="11"/>
      <c r="P256" s="11"/>
      <c r="W256" s="73"/>
      <c r="X256" s="73"/>
      <c r="Y256" s="73"/>
    </row>
    <row r="257" spans="6:25">
      <c r="F257" s="11"/>
      <c r="G257" s="11"/>
      <c r="H257" s="11"/>
      <c r="J257" s="11"/>
      <c r="P257" s="11"/>
      <c r="W257" s="73"/>
      <c r="X257" s="73"/>
      <c r="Y257" s="73"/>
    </row>
    <row r="258" spans="6:25">
      <c r="F258" s="11"/>
      <c r="G258" s="11"/>
      <c r="H258" s="11"/>
      <c r="J258" s="11"/>
      <c r="P258" s="11"/>
      <c r="W258" s="73"/>
      <c r="X258" s="73"/>
      <c r="Y258" s="73"/>
    </row>
    <row r="259" spans="6:25">
      <c r="F259" s="11"/>
      <c r="G259" s="11"/>
      <c r="H259" s="11"/>
      <c r="J259" s="11"/>
      <c r="P259" s="11"/>
      <c r="W259" s="73"/>
      <c r="X259" s="73"/>
      <c r="Y259" s="73"/>
    </row>
    <row r="260" spans="6:25">
      <c r="F260" s="11"/>
      <c r="G260" s="11"/>
      <c r="H260" s="11"/>
      <c r="J260" s="11"/>
      <c r="P260" s="11"/>
      <c r="W260" s="73"/>
      <c r="X260" s="73"/>
      <c r="Y260" s="73"/>
    </row>
    <row r="261" spans="6:25">
      <c r="F261" s="11"/>
      <c r="G261" s="11"/>
      <c r="H261" s="11"/>
      <c r="J261" s="11"/>
      <c r="P261" s="11"/>
      <c r="W261" s="73"/>
      <c r="X261" s="73"/>
      <c r="Y261" s="73"/>
    </row>
    <row r="262" spans="6:25">
      <c r="F262" s="11"/>
      <c r="G262" s="11"/>
      <c r="H262" s="11"/>
      <c r="J262" s="11"/>
      <c r="P262" s="11"/>
      <c r="W262" s="73"/>
      <c r="X262" s="73"/>
      <c r="Y262" s="73"/>
    </row>
    <row r="263" spans="6:25">
      <c r="F263" s="11"/>
      <c r="G263" s="11"/>
      <c r="H263" s="11"/>
      <c r="J263" s="11"/>
      <c r="P263" s="11"/>
      <c r="W263" s="73"/>
      <c r="X263" s="73"/>
      <c r="Y263" s="73"/>
    </row>
    <row r="264" spans="6:25">
      <c r="F264" s="11"/>
      <c r="J264" s="11"/>
      <c r="P264" s="11"/>
      <c r="W264" s="73"/>
      <c r="X264" s="73"/>
      <c r="Y264" s="73"/>
    </row>
    <row r="265" spans="6:25">
      <c r="F265" s="11"/>
      <c r="J265" s="11"/>
      <c r="P265" s="11"/>
      <c r="W265" s="73"/>
      <c r="X265" s="73"/>
      <c r="Y265" s="73"/>
    </row>
    <row r="266" spans="6:25">
      <c r="F266" s="11"/>
      <c r="J266" s="11"/>
      <c r="P266" s="11"/>
      <c r="W266" s="73"/>
      <c r="X266" s="73"/>
      <c r="Y266" s="73"/>
    </row>
    <row r="267" spans="6:25">
      <c r="F267" s="11"/>
      <c r="J267" s="11"/>
      <c r="P267" s="11"/>
      <c r="W267" s="73"/>
    </row>
    <row r="268" spans="6:25">
      <c r="F268" s="11"/>
      <c r="J268" s="11"/>
      <c r="P268" s="11"/>
      <c r="W268" s="73"/>
    </row>
    <row r="269" spans="6:25">
      <c r="F269" s="11"/>
      <c r="J269" s="11"/>
      <c r="P269" s="11"/>
      <c r="W269" s="73"/>
    </row>
    <row r="270" spans="6:25">
      <c r="F270" s="11"/>
      <c r="J270" s="11"/>
      <c r="P270" s="11"/>
      <c r="W270" s="73"/>
    </row>
    <row r="271" spans="6:25">
      <c r="F271" s="11"/>
      <c r="J271" s="11"/>
      <c r="P271" s="11"/>
      <c r="W271" s="73"/>
    </row>
    <row r="272" spans="6:25">
      <c r="F272" s="11"/>
      <c r="J272" s="11"/>
      <c r="P272" s="11"/>
      <c r="W272" s="73"/>
    </row>
    <row r="273" spans="6:23" outlineLevel="1">
      <c r="F273" s="11"/>
      <c r="W273" s="73"/>
    </row>
    <row r="274" spans="6:23" outlineLevel="1">
      <c r="F274" s="11"/>
      <c r="W274" s="73"/>
    </row>
    <row r="275" spans="6:23" outlineLevel="1">
      <c r="F275" s="11"/>
      <c r="W275" s="73"/>
    </row>
    <row r="276" spans="6:23" outlineLevel="1">
      <c r="F276" s="11"/>
      <c r="W276" s="73"/>
    </row>
    <row r="277" spans="6:23" outlineLevel="1">
      <c r="F277" s="11"/>
      <c r="W277" s="73"/>
    </row>
    <row r="278" spans="6:23" outlineLevel="1">
      <c r="F278" s="11"/>
      <c r="W278" s="73"/>
    </row>
    <row r="279" spans="6:23" outlineLevel="1">
      <c r="F279" s="11"/>
      <c r="W279" s="73"/>
    </row>
    <row r="280" spans="6:23" outlineLevel="1">
      <c r="F280" s="11"/>
      <c r="W280" s="73"/>
    </row>
    <row r="281" spans="6:23" outlineLevel="1">
      <c r="F281" s="11"/>
      <c r="W281" s="73"/>
    </row>
    <row r="282" spans="6:23" outlineLevel="1">
      <c r="F282" s="11"/>
      <c r="W282" s="73"/>
    </row>
    <row r="283" spans="6:23" outlineLevel="1">
      <c r="F283" s="11"/>
      <c r="W283" s="73"/>
    </row>
    <row r="284" spans="6:23" outlineLevel="1">
      <c r="W284" s="73"/>
    </row>
    <row r="285" spans="6:23" outlineLevel="1">
      <c r="W285" s="73"/>
    </row>
    <row r="286" spans="6:23" outlineLevel="1">
      <c r="W286" s="73"/>
    </row>
    <row r="287" spans="6:23" outlineLevel="1"/>
    <row r="288" spans="6:23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6" workbookViewId="0">
      <selection sqref="A1:F25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34" customWidth="1"/>
    <col min="6" max="6" width="31.28515625" customWidth="1"/>
  </cols>
  <sheetData>
    <row r="1" spans="1:6" ht="15.75">
      <c r="A1" s="301" t="s">
        <v>210</v>
      </c>
      <c r="B1" s="301"/>
      <c r="C1" s="301"/>
      <c r="D1" s="301"/>
      <c r="E1" s="301"/>
      <c r="F1" s="301"/>
    </row>
    <row r="3" spans="1:6">
      <c r="A3" s="29" t="s">
        <v>211</v>
      </c>
      <c r="B3" s="29" t="s">
        <v>212</v>
      </c>
      <c r="C3" s="29" t="s">
        <v>213</v>
      </c>
      <c r="D3" s="29" t="s">
        <v>214</v>
      </c>
      <c r="E3" s="30" t="s">
        <v>215</v>
      </c>
      <c r="F3" s="31" t="s">
        <v>216</v>
      </c>
    </row>
    <row r="4" spans="1:6" ht="30">
      <c r="A4" s="32">
        <v>1103060</v>
      </c>
      <c r="B4" s="33">
        <v>22010200</v>
      </c>
      <c r="C4" s="34" t="s">
        <v>217</v>
      </c>
      <c r="D4" s="35" t="s">
        <v>217</v>
      </c>
      <c r="E4" s="34" t="s">
        <v>218</v>
      </c>
      <c r="F4" t="s">
        <v>219</v>
      </c>
    </row>
    <row r="5" spans="1:6">
      <c r="A5" s="32">
        <v>1304000</v>
      </c>
      <c r="B5" s="33">
        <v>27020000</v>
      </c>
      <c r="C5" s="34" t="s">
        <v>6</v>
      </c>
      <c r="D5" s="35" t="s">
        <v>6</v>
      </c>
      <c r="E5" s="34" t="s">
        <v>229</v>
      </c>
      <c r="F5" t="s">
        <v>219</v>
      </c>
    </row>
    <row r="6" spans="1:6" ht="60">
      <c r="A6" s="32">
        <v>1900030</v>
      </c>
      <c r="B6" s="33">
        <v>21010500</v>
      </c>
      <c r="C6" s="34" t="s">
        <v>233</v>
      </c>
      <c r="D6" s="35" t="s">
        <v>234</v>
      </c>
      <c r="E6" s="34" t="s">
        <v>235</v>
      </c>
      <c r="F6" t="s">
        <v>219</v>
      </c>
    </row>
    <row r="7" spans="1:6" ht="30">
      <c r="A7" s="32">
        <v>1900401</v>
      </c>
      <c r="B7" s="33">
        <v>22020810</v>
      </c>
      <c r="C7" s="34" t="s">
        <v>8</v>
      </c>
      <c r="D7" s="35" t="s">
        <v>249</v>
      </c>
      <c r="E7" s="34" t="s">
        <v>250</v>
      </c>
      <c r="F7" t="s">
        <v>219</v>
      </c>
    </row>
    <row r="8" spans="1:6" ht="45">
      <c r="A8" s="32">
        <v>1900402</v>
      </c>
      <c r="B8" s="33">
        <v>22020830</v>
      </c>
      <c r="C8" s="34" t="s">
        <v>251</v>
      </c>
      <c r="D8" s="35" t="s">
        <v>252</v>
      </c>
      <c r="E8" s="34" t="s">
        <v>250</v>
      </c>
      <c r="F8" t="s">
        <v>219</v>
      </c>
    </row>
    <row r="9" spans="1:6" ht="90">
      <c r="A9" s="32">
        <v>1900440</v>
      </c>
      <c r="B9" s="33">
        <v>22020300</v>
      </c>
      <c r="C9" s="34" t="s">
        <v>253</v>
      </c>
      <c r="D9" s="35" t="s">
        <v>254</v>
      </c>
      <c r="E9" s="34" t="s">
        <v>255</v>
      </c>
      <c r="F9" t="s">
        <v>219</v>
      </c>
    </row>
    <row r="10" spans="1:6" ht="105">
      <c r="A10" s="32">
        <v>1900441</v>
      </c>
      <c r="B10" s="33">
        <v>22020600</v>
      </c>
      <c r="C10" s="34" t="s">
        <v>256</v>
      </c>
      <c r="D10" s="35" t="s">
        <v>257</v>
      </c>
      <c r="E10" s="34" t="s">
        <v>250</v>
      </c>
      <c r="F10" t="s">
        <v>219</v>
      </c>
    </row>
    <row r="11" spans="1:6" ht="45">
      <c r="A11" s="36">
        <v>2500000</v>
      </c>
      <c r="B11" s="33">
        <v>21050200</v>
      </c>
      <c r="C11" s="34" t="s">
        <v>267</v>
      </c>
      <c r="D11" s="35" t="s">
        <v>268</v>
      </c>
      <c r="E11" s="34" t="s">
        <v>269</v>
      </c>
      <c r="F11" t="s">
        <v>219</v>
      </c>
    </row>
    <row r="12" spans="1:6" ht="60">
      <c r="A12" s="32">
        <v>1104000</v>
      </c>
      <c r="B12" s="33">
        <v>25020201</v>
      </c>
      <c r="C12" s="34" t="s">
        <v>220</v>
      </c>
      <c r="D12" s="35" t="s">
        <v>220</v>
      </c>
      <c r="E12" s="34" t="s">
        <v>221</v>
      </c>
      <c r="F12" t="s">
        <v>222</v>
      </c>
    </row>
    <row r="13" spans="1:6" ht="45">
      <c r="A13" s="32">
        <v>1111040</v>
      </c>
      <c r="B13" s="33">
        <v>21012500</v>
      </c>
      <c r="C13" s="34" t="s">
        <v>223</v>
      </c>
      <c r="D13" s="35" t="s">
        <v>227</v>
      </c>
      <c r="E13" s="34" t="s">
        <v>228</v>
      </c>
      <c r="F13" t="s">
        <v>222</v>
      </c>
    </row>
    <row r="14" spans="1:6" ht="75">
      <c r="A14" s="36">
        <v>1900180</v>
      </c>
      <c r="B14" s="33">
        <v>21040400</v>
      </c>
      <c r="C14" s="34" t="s">
        <v>236</v>
      </c>
      <c r="D14" s="35" t="s">
        <v>237</v>
      </c>
      <c r="E14" s="34" t="s">
        <v>238</v>
      </c>
      <c r="F14" t="s">
        <v>222</v>
      </c>
    </row>
    <row r="15" spans="1:6" ht="60">
      <c r="A15" s="32">
        <v>1900290</v>
      </c>
      <c r="B15" s="33">
        <v>21030400</v>
      </c>
      <c r="C15" s="34" t="s">
        <v>243</v>
      </c>
      <c r="D15" s="35" t="s">
        <v>244</v>
      </c>
      <c r="E15" s="34" t="s">
        <v>245</v>
      </c>
      <c r="F15" t="s">
        <v>222</v>
      </c>
    </row>
    <row r="16" spans="1:6" ht="90">
      <c r="A16" s="32">
        <v>1900293</v>
      </c>
      <c r="B16" s="33">
        <v>21030800</v>
      </c>
      <c r="C16" s="34" t="s">
        <v>246</v>
      </c>
      <c r="D16" s="35" t="s">
        <v>247</v>
      </c>
      <c r="E16" s="34" t="s">
        <v>248</v>
      </c>
      <c r="F16" t="s">
        <v>222</v>
      </c>
    </row>
    <row r="17" spans="1:6" ht="60">
      <c r="A17" s="36">
        <v>2640000</v>
      </c>
      <c r="B17" s="33">
        <v>21020200</v>
      </c>
      <c r="C17" s="34" t="s">
        <v>270</v>
      </c>
      <c r="D17" s="35" t="s">
        <v>271</v>
      </c>
      <c r="E17" s="34" t="s">
        <v>272</v>
      </c>
      <c r="F17" t="s">
        <v>222</v>
      </c>
    </row>
    <row r="18" spans="1:6" ht="60">
      <c r="A18" s="32">
        <v>2650000</v>
      </c>
      <c r="B18" s="33">
        <v>21020300</v>
      </c>
      <c r="C18" s="34" t="s">
        <v>273</v>
      </c>
      <c r="D18" s="35" t="s">
        <v>274</v>
      </c>
      <c r="E18" s="34" t="s">
        <v>275</v>
      </c>
      <c r="F18" t="s">
        <v>222</v>
      </c>
    </row>
    <row r="19" spans="1:6" ht="60">
      <c r="A19" s="32">
        <v>2670000</v>
      </c>
      <c r="B19" s="33">
        <v>21020400</v>
      </c>
      <c r="C19" s="34" t="s">
        <v>276</v>
      </c>
      <c r="D19" s="35" t="s">
        <v>277</v>
      </c>
      <c r="E19" s="34" t="s">
        <v>278</v>
      </c>
      <c r="F19" t="s">
        <v>222</v>
      </c>
    </row>
    <row r="20" spans="1:6" ht="30">
      <c r="A20" s="32">
        <v>1111040</v>
      </c>
      <c r="B20" s="33">
        <v>21012500</v>
      </c>
      <c r="C20" s="34" t="s">
        <v>223</v>
      </c>
      <c r="D20" s="35" t="s">
        <v>224</v>
      </c>
      <c r="E20" s="34" t="s">
        <v>225</v>
      </c>
      <c r="F20" t="s">
        <v>226</v>
      </c>
    </row>
    <row r="21" spans="1:6">
      <c r="A21" s="32">
        <v>1500000</v>
      </c>
      <c r="B21" s="33">
        <v>21012300</v>
      </c>
      <c r="C21" s="34" t="s">
        <v>230</v>
      </c>
      <c r="D21" s="35" t="s">
        <v>231</v>
      </c>
      <c r="E21" s="34" t="s">
        <v>232</v>
      </c>
      <c r="F21" t="s">
        <v>226</v>
      </c>
    </row>
    <row r="22" spans="1:6" ht="30">
      <c r="A22" s="32">
        <v>1900210</v>
      </c>
      <c r="B22" s="33">
        <v>22030100</v>
      </c>
      <c r="C22" s="34" t="s">
        <v>239</v>
      </c>
      <c r="D22" s="35" t="s">
        <v>240</v>
      </c>
      <c r="E22" s="34" t="s">
        <v>241</v>
      </c>
      <c r="F22" t="s">
        <v>242</v>
      </c>
    </row>
    <row r="23" spans="1:6" ht="30">
      <c r="A23" s="32">
        <v>1900550</v>
      </c>
      <c r="B23" s="33">
        <v>22030400</v>
      </c>
      <c r="C23" s="34" t="s">
        <v>265</v>
      </c>
      <c r="D23" s="35" t="s">
        <v>265</v>
      </c>
      <c r="E23" s="34" t="s">
        <v>266</v>
      </c>
      <c r="F23" t="s">
        <v>242</v>
      </c>
    </row>
    <row r="24" spans="1:6" ht="45">
      <c r="A24" s="32">
        <v>1900460</v>
      </c>
      <c r="B24" s="33">
        <v>22060400</v>
      </c>
      <c r="C24" s="34" t="s">
        <v>258</v>
      </c>
      <c r="D24" s="35" t="s">
        <v>259</v>
      </c>
      <c r="E24" s="34" t="s">
        <v>260</v>
      </c>
      <c r="F24" t="s">
        <v>261</v>
      </c>
    </row>
    <row r="25" spans="1:6" ht="60">
      <c r="A25" s="32">
        <v>1900540</v>
      </c>
      <c r="B25" s="33">
        <v>23030000</v>
      </c>
      <c r="C25" s="34" t="s">
        <v>262</v>
      </c>
      <c r="D25" s="35" t="s">
        <v>263</v>
      </c>
      <c r="E25" s="34" t="s">
        <v>264</v>
      </c>
      <c r="F25" t="s">
        <v>261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валюты</vt:lpstr>
      <vt:lpstr>Должности</vt:lpstr>
      <vt:lpstr>Источник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Юлия</dc:creator>
  <cp:lastModifiedBy>Пономарева Ксения Васильевна</cp:lastModifiedBy>
  <cp:lastPrinted>2016-06-23T05:34:44Z</cp:lastPrinted>
  <dcterms:created xsi:type="dcterms:W3CDTF">2015-03-22T14:01:40Z</dcterms:created>
  <dcterms:modified xsi:type="dcterms:W3CDTF">2016-06-23T06:11:30Z</dcterms:modified>
</cp:coreProperties>
</file>